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HRISTINE\Desktop\Dépôt DEF_ Maquettes&amp;MCC Polytech 2020-21 - Copie\"/>
    </mc:Choice>
  </mc:AlternateContent>
  <xr:revisionPtr revIDLastSave="0" documentId="13_ncr:1_{FCEF66A3-1E9D-45FF-B1D0-35D2065CC65F}" xr6:coauthVersionLast="44" xr6:coauthVersionMax="45" xr10:uidLastSave="{00000000-0000-0000-0000-000000000000}"/>
  <bookViews>
    <workbookView xWindow="1170" yWindow="1050" windowWidth="15090" windowHeight="9870" tabRatio="500" activeTab="11" xr2:uid="{00000000-000D-0000-FFFF-FFFF00000000}"/>
  </bookViews>
  <sheets>
    <sheet name="MCC S5_FIA" sheetId="32" r:id="rId1"/>
    <sheet name="MCC S5_FC" sheetId="33" r:id="rId2"/>
    <sheet name="MCC S6_FIA" sheetId="34" r:id="rId3"/>
    <sheet name="MCC S6_FC" sheetId="35" r:id="rId4"/>
    <sheet name="MCC S7_FIA" sheetId="10" r:id="rId5"/>
    <sheet name="MCC S7_FC" sheetId="12" r:id="rId6"/>
    <sheet name="MCC S8_FIA" sheetId="14" r:id="rId7"/>
    <sheet name="MCC S8_FC" sheetId="16" r:id="rId8"/>
    <sheet name="MCC S9 R&amp;T_FIA&amp;FC" sheetId="37" r:id="rId9"/>
    <sheet name="MCC S9 GL_FIA&amp;FC" sheetId="20" r:id="rId10"/>
    <sheet name="MCC S9 SE-MI_FIA&amp;FC" sheetId="22" r:id="rId11"/>
    <sheet name="MCC S10_FIA" sheetId="24" r:id="rId12"/>
    <sheet name="MCC S10_FC" sheetId="26" r:id="rId1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26" l="1"/>
  <c r="F3" i="26"/>
  <c r="G3" i="26"/>
  <c r="E9" i="24"/>
  <c r="E6" i="24" s="1"/>
  <c r="E3" i="24" s="1"/>
  <c r="F9" i="24"/>
  <c r="F6" i="24" s="1"/>
  <c r="F3" i="24" s="1"/>
  <c r="G9" i="24"/>
  <c r="G6" i="24" s="1"/>
  <c r="G3" i="24" s="1"/>
  <c r="E13" i="22"/>
  <c r="E9" i="22" s="1"/>
  <c r="E3" i="22" s="1"/>
  <c r="F13" i="22"/>
  <c r="F9" i="22" s="1"/>
  <c r="F3" i="22" s="1"/>
  <c r="G13" i="22"/>
  <c r="G9" i="22" s="1"/>
  <c r="G3" i="22" s="1"/>
  <c r="E12" i="20"/>
  <c r="E8" i="20" s="1"/>
  <c r="E3" i="20" s="1"/>
  <c r="F12" i="20"/>
  <c r="F8" i="20" s="1"/>
  <c r="F3" i="20" s="1"/>
  <c r="G12" i="20"/>
  <c r="G8" i="20" s="1"/>
  <c r="G3" i="20" s="1"/>
  <c r="E9" i="37"/>
  <c r="E6" i="37" s="1"/>
  <c r="E3" i="37" s="1"/>
  <c r="F9" i="37"/>
  <c r="F6" i="37" s="1"/>
  <c r="F3" i="37" s="1"/>
  <c r="G9" i="37"/>
  <c r="G6" i="37" s="1"/>
  <c r="G3" i="37" s="1"/>
  <c r="E18" i="16"/>
  <c r="E12" i="16" s="1"/>
  <c r="E8" i="16" s="1"/>
  <c r="E3" i="16" s="1"/>
  <c r="F18" i="16"/>
  <c r="F12" i="16" s="1"/>
  <c r="F8" i="16" s="1"/>
  <c r="F3" i="16" s="1"/>
  <c r="G18" i="16"/>
  <c r="G12" i="16" s="1"/>
  <c r="G8" i="16" s="1"/>
  <c r="G3" i="16" s="1"/>
  <c r="E20" i="14"/>
  <c r="E18" i="14" s="1"/>
  <c r="E12" i="14" s="1"/>
  <c r="E8" i="14" s="1"/>
  <c r="E3" i="14" s="1"/>
  <c r="F20" i="14"/>
  <c r="F18" i="14" s="1"/>
  <c r="F12" i="14" s="1"/>
  <c r="F8" i="14" s="1"/>
  <c r="F3" i="14" s="1"/>
  <c r="G20" i="14"/>
  <c r="G18" i="14"/>
  <c r="G12" i="14" s="1"/>
  <c r="G8" i="14" s="1"/>
  <c r="G3" i="14" s="1"/>
  <c r="E17" i="32"/>
  <c r="E15" i="32" s="1"/>
  <c r="E11" i="32" s="1"/>
  <c r="E8" i="32" s="1"/>
  <c r="E3" i="32" s="1"/>
  <c r="F17" i="32"/>
  <c r="F15" i="32" s="1"/>
  <c r="F11" i="32" s="1"/>
  <c r="F8" i="32" s="1"/>
  <c r="F3" i="32" s="1"/>
  <c r="G17" i="32"/>
  <c r="G15" i="32"/>
  <c r="G11" i="32" s="1"/>
  <c r="G8" i="32" s="1"/>
  <c r="G3" i="32" s="1"/>
  <c r="E9" i="35"/>
  <c r="F9" i="35"/>
  <c r="G9" i="35"/>
  <c r="E19" i="10"/>
  <c r="E17" i="10" s="1"/>
  <c r="E12" i="10" s="1"/>
  <c r="E8" i="10" s="1"/>
  <c r="E3" i="10" s="1"/>
  <c r="F19" i="10"/>
  <c r="F17" i="10" s="1"/>
  <c r="F12" i="10" s="1"/>
  <c r="F8" i="10" s="1"/>
  <c r="F3" i="10" s="1"/>
  <c r="G19" i="10"/>
  <c r="G17" i="10" s="1"/>
  <c r="G12" i="10" s="1"/>
  <c r="G8" i="10" s="1"/>
  <c r="G3" i="10" s="1"/>
  <c r="E17" i="12"/>
  <c r="E12" i="12" s="1"/>
  <c r="E8" i="12" s="1"/>
  <c r="E3" i="12" s="1"/>
  <c r="F17" i="12"/>
  <c r="F12" i="12" s="1"/>
  <c r="F8" i="12" s="1"/>
  <c r="F3" i="12" s="1"/>
  <c r="G17" i="12"/>
  <c r="G12" i="12"/>
  <c r="G8" i="12" s="1"/>
  <c r="G3" i="12" s="1"/>
  <c r="H11" i="35"/>
  <c r="H10" i="35"/>
  <c r="H8" i="34"/>
  <c r="H7" i="34"/>
  <c r="H6" i="34"/>
  <c r="H5" i="34"/>
  <c r="H4" i="34"/>
  <c r="H15" i="14" l="1"/>
  <c r="H14" i="14"/>
  <c r="H15" i="16"/>
  <c r="H14" i="16"/>
  <c r="I3" i="22" l="1"/>
  <c r="H4" i="22" s="1"/>
  <c r="H6" i="22" l="1"/>
  <c r="H8" i="22"/>
  <c r="H7" i="22"/>
  <c r="H5" i="22"/>
  <c r="H8" i="35" l="1"/>
  <c r="H7" i="35"/>
  <c r="H6" i="35"/>
  <c r="H5" i="35"/>
  <c r="H4" i="35"/>
  <c r="I4" i="35" s="1"/>
  <c r="H12" i="22" l="1"/>
  <c r="H11" i="22"/>
  <c r="H10" i="22"/>
  <c r="H11" i="20"/>
  <c r="H10" i="20"/>
  <c r="H9" i="20"/>
  <c r="H5" i="20"/>
  <c r="H7" i="20"/>
  <c r="H6" i="20"/>
  <c r="H4" i="20"/>
  <c r="H8" i="37"/>
  <c r="H7" i="37"/>
  <c r="H5" i="37"/>
  <c r="H4" i="37"/>
  <c r="H5" i="24"/>
  <c r="H4" i="24"/>
  <c r="H17" i="16"/>
  <c r="H16" i="16"/>
  <c r="H13" i="16"/>
  <c r="H11" i="16"/>
  <c r="H10" i="16"/>
  <c r="H9" i="16"/>
  <c r="H7" i="16"/>
  <c r="H6" i="16"/>
  <c r="H5" i="16"/>
  <c r="H4" i="16"/>
  <c r="H16" i="14"/>
  <c r="H17" i="14"/>
  <c r="H13" i="14"/>
  <c r="H10" i="14"/>
  <c r="H11" i="14"/>
  <c r="H9" i="14"/>
  <c r="H7" i="14"/>
  <c r="H6" i="14"/>
  <c r="H5" i="14"/>
  <c r="H4" i="14"/>
  <c r="H16" i="12"/>
  <c r="H15" i="12"/>
  <c r="H14" i="12"/>
  <c r="H13" i="12"/>
  <c r="H11" i="12"/>
  <c r="H10" i="12"/>
  <c r="H9" i="12"/>
  <c r="H7" i="12"/>
  <c r="H6" i="12"/>
  <c r="H5" i="12"/>
  <c r="H4" i="12"/>
  <c r="H14" i="10"/>
  <c r="H15" i="10"/>
  <c r="H16" i="10"/>
  <c r="H13" i="10"/>
  <c r="H10" i="10"/>
  <c r="H11" i="10"/>
  <c r="H9" i="10"/>
  <c r="H7" i="10"/>
  <c r="H6" i="10"/>
  <c r="H5" i="10"/>
  <c r="H4" i="10"/>
  <c r="H14" i="34"/>
  <c r="H15" i="34"/>
  <c r="H13" i="34"/>
  <c r="H11" i="34"/>
  <c r="H10" i="34"/>
  <c r="I4" i="34"/>
  <c r="A3" i="35"/>
  <c r="P3" i="35" s="1"/>
  <c r="D18" i="33"/>
  <c r="D16" i="33" s="1"/>
  <c r="D12" i="33" s="1"/>
  <c r="E18" i="33"/>
  <c r="E16" i="33" s="1"/>
  <c r="E12" i="33" s="1"/>
  <c r="D21" i="35"/>
  <c r="E21" i="35"/>
  <c r="D17" i="12"/>
  <c r="D12" i="12" s="1"/>
  <c r="D8" i="12" s="1"/>
  <c r="D3" i="12" s="1"/>
  <c r="D18" i="16"/>
  <c r="D12" i="16" s="1"/>
  <c r="D9" i="37"/>
  <c r="D6" i="37" s="1"/>
  <c r="P3" i="37"/>
  <c r="P6" i="37"/>
  <c r="P9" i="37"/>
  <c r="D3" i="26"/>
  <c r="C3" i="26" s="1"/>
  <c r="D9" i="24"/>
  <c r="D6" i="24" s="1"/>
  <c r="D19" i="10"/>
  <c r="C19" i="10" s="1"/>
  <c r="D21" i="34"/>
  <c r="E21" i="34"/>
  <c r="D17" i="32"/>
  <c r="A2" i="37"/>
  <c r="A2" i="35"/>
  <c r="D3" i="35"/>
  <c r="D9" i="35"/>
  <c r="C9" i="35" s="1"/>
  <c r="P9" i="35"/>
  <c r="D12" i="35"/>
  <c r="P12" i="35"/>
  <c r="D16" i="35"/>
  <c r="E16" i="35"/>
  <c r="E12" i="35" s="1"/>
  <c r="F16" i="35"/>
  <c r="F12" i="35" s="1"/>
  <c r="F3" i="35" s="1"/>
  <c r="G16" i="35"/>
  <c r="G12" i="35" s="1"/>
  <c r="G3" i="35" s="1"/>
  <c r="P16" i="35"/>
  <c r="D19" i="35"/>
  <c r="P19" i="35"/>
  <c r="F21" i="35"/>
  <c r="F19" i="35" s="1"/>
  <c r="G21" i="35"/>
  <c r="G19" i="35"/>
  <c r="P21" i="35"/>
  <c r="A2" i="34"/>
  <c r="D3" i="34"/>
  <c r="P3" i="34"/>
  <c r="D9" i="34"/>
  <c r="P9" i="34"/>
  <c r="D12" i="34"/>
  <c r="P12" i="34"/>
  <c r="D16" i="34"/>
  <c r="E16" i="34"/>
  <c r="E12" i="34" s="1"/>
  <c r="E9" i="34" s="1"/>
  <c r="P16" i="34"/>
  <c r="D19" i="34"/>
  <c r="P19" i="34"/>
  <c r="F21" i="34"/>
  <c r="F19" i="34" s="1"/>
  <c r="F16" i="34" s="1"/>
  <c r="G21" i="34"/>
  <c r="G19" i="34" s="1"/>
  <c r="G16" i="34" s="1"/>
  <c r="G12" i="34" s="1"/>
  <c r="G9" i="34" s="1"/>
  <c r="G3" i="34" s="1"/>
  <c r="P21" i="34"/>
  <c r="A2" i="33"/>
  <c r="I2" i="33"/>
  <c r="F18" i="33"/>
  <c r="F16" i="33"/>
  <c r="F12" i="33" s="1"/>
  <c r="F8" i="33" s="1"/>
  <c r="F3" i="33" s="1"/>
  <c r="F2" i="33" s="1"/>
  <c r="G18" i="33"/>
  <c r="G16" i="33" s="1"/>
  <c r="G12" i="33" s="1"/>
  <c r="G8" i="33" s="1"/>
  <c r="G3" i="33" s="1"/>
  <c r="G2" i="33" s="1"/>
  <c r="A2" i="32"/>
  <c r="P3" i="26"/>
  <c r="A2" i="26"/>
  <c r="P9" i="24"/>
  <c r="P6" i="24"/>
  <c r="P3" i="24"/>
  <c r="A2" i="24"/>
  <c r="P13" i="22"/>
  <c r="D13" i="22"/>
  <c r="C13" i="22" s="1"/>
  <c r="P9" i="22"/>
  <c r="D9" i="22"/>
  <c r="P3" i="22"/>
  <c r="I2" i="22" s="1"/>
  <c r="A2" i="22"/>
  <c r="P12" i="20"/>
  <c r="D12" i="20"/>
  <c r="D8" i="20" s="1"/>
  <c r="D3" i="20" s="1"/>
  <c r="D2" i="20" s="1"/>
  <c r="P8" i="20"/>
  <c r="P3" i="20"/>
  <c r="A2" i="20"/>
  <c r="Q18" i="16"/>
  <c r="Q12" i="16"/>
  <c r="Q8" i="16"/>
  <c r="Q3" i="16"/>
  <c r="A2" i="16"/>
  <c r="Q20" i="14"/>
  <c r="D20" i="14"/>
  <c r="D18" i="14" s="1"/>
  <c r="C20" i="14"/>
  <c r="Q18" i="14"/>
  <c r="Q12" i="14"/>
  <c r="Q8" i="14"/>
  <c r="Q3" i="14"/>
  <c r="A2" i="14"/>
  <c r="Q17" i="12"/>
  <c r="C17" i="12"/>
  <c r="Q12" i="12"/>
  <c r="Q8" i="12"/>
  <c r="Q3" i="12"/>
  <c r="A2" i="12"/>
  <c r="Q19" i="10"/>
  <c r="Q17" i="10"/>
  <c r="Q12" i="10"/>
  <c r="Q8" i="10"/>
  <c r="Q3" i="10"/>
  <c r="A2" i="10"/>
  <c r="C18" i="16"/>
  <c r="I2" i="32"/>
  <c r="I2" i="20" l="1"/>
  <c r="C12" i="20"/>
  <c r="D8" i="16"/>
  <c r="C12" i="16"/>
  <c r="E2" i="14"/>
  <c r="C18" i="33"/>
  <c r="C16" i="33"/>
  <c r="G2" i="10"/>
  <c r="E2" i="10"/>
  <c r="F2" i="10"/>
  <c r="I2" i="10"/>
  <c r="G2" i="12"/>
  <c r="F2" i="12"/>
  <c r="E2" i="12"/>
  <c r="I2" i="12"/>
  <c r="G2" i="16"/>
  <c r="F2" i="16"/>
  <c r="E2" i="16"/>
  <c r="I2" i="16"/>
  <c r="G2" i="20"/>
  <c r="F2" i="20"/>
  <c r="E2" i="20"/>
  <c r="F2" i="22"/>
  <c r="G2" i="22"/>
  <c r="E2" i="22"/>
  <c r="G2" i="24"/>
  <c r="E2" i="24"/>
  <c r="F2" i="24"/>
  <c r="I2" i="24"/>
  <c r="D2" i="26"/>
  <c r="G2" i="26"/>
  <c r="F2" i="26"/>
  <c r="E2" i="26"/>
  <c r="G2" i="34"/>
  <c r="D2" i="34"/>
  <c r="C19" i="35"/>
  <c r="G2" i="35"/>
  <c r="F2" i="35"/>
  <c r="C16" i="35"/>
  <c r="C12" i="35"/>
  <c r="D2" i="35"/>
  <c r="G2" i="37"/>
  <c r="F2" i="37"/>
  <c r="E2" i="37"/>
  <c r="C21" i="35"/>
  <c r="I2" i="35"/>
  <c r="C8" i="20"/>
  <c r="I2" i="34"/>
  <c r="I2" i="37"/>
  <c r="I2" i="14"/>
  <c r="F2" i="14"/>
  <c r="C21" i="34"/>
  <c r="C17" i="32"/>
  <c r="C3" i="20"/>
  <c r="C12" i="12"/>
  <c r="F2" i="32"/>
  <c r="C19" i="34"/>
  <c r="C16" i="34"/>
  <c r="F12" i="34"/>
  <c r="D3" i="24"/>
  <c r="C6" i="24"/>
  <c r="E3" i="34"/>
  <c r="E2" i="34" s="1"/>
  <c r="C18" i="14"/>
  <c r="D12" i="14"/>
  <c r="C9" i="22"/>
  <c r="C8" i="16"/>
  <c r="D3" i="16"/>
  <c r="D2" i="16" s="1"/>
  <c r="C12" i="33"/>
  <c r="D8" i="33"/>
  <c r="C6" i="37"/>
  <c r="D3" i="37"/>
  <c r="E2" i="32"/>
  <c r="D3" i="22"/>
  <c r="C9" i="37"/>
  <c r="G2" i="32"/>
  <c r="D17" i="10"/>
  <c r="C9" i="24"/>
  <c r="I2" i="26"/>
  <c r="D15" i="32"/>
  <c r="E8" i="33"/>
  <c r="E3" i="33" s="1"/>
  <c r="E2" i="33" s="1"/>
  <c r="C2" i="26" l="1"/>
  <c r="C2" i="20"/>
  <c r="D2" i="22"/>
  <c r="C2" i="22" s="1"/>
  <c r="C3" i="22"/>
  <c r="D8" i="14"/>
  <c r="C12" i="14"/>
  <c r="C15" i="32"/>
  <c r="D11" i="32"/>
  <c r="C3" i="37"/>
  <c r="D2" i="37"/>
  <c r="C2" i="37" s="1"/>
  <c r="E3" i="35"/>
  <c r="D3" i="33"/>
  <c r="C8" i="33"/>
  <c r="C8" i="12"/>
  <c r="C17" i="10"/>
  <c r="D12" i="10"/>
  <c r="C3" i="16"/>
  <c r="C2" i="16"/>
  <c r="D2" i="24"/>
  <c r="C2" i="24" s="1"/>
  <c r="C3" i="24"/>
  <c r="F9" i="34"/>
  <c r="C12" i="34"/>
  <c r="C3" i="35" l="1"/>
  <c r="C2" i="35" s="1"/>
  <c r="E2" i="35"/>
  <c r="F3" i="34"/>
  <c r="F2" i="34" s="1"/>
  <c r="C9" i="34"/>
  <c r="D8" i="32"/>
  <c r="C11" i="32"/>
  <c r="C12" i="10"/>
  <c r="D8" i="10"/>
  <c r="C3" i="33"/>
  <c r="D2" i="33"/>
  <c r="C2" i="33" s="1"/>
  <c r="D3" i="14"/>
  <c r="C8" i="14"/>
  <c r="C3" i="12"/>
  <c r="D2" i="12"/>
  <c r="C2" i="12" s="1"/>
  <c r="C8" i="32" l="1"/>
  <c r="D3" i="32"/>
  <c r="D3" i="10"/>
  <c r="C8" i="10"/>
  <c r="C3" i="14"/>
  <c r="D2" i="14"/>
  <c r="C3" i="34"/>
  <c r="C2" i="34" s="1"/>
  <c r="C2" i="14" l="1"/>
  <c r="D2" i="10"/>
  <c r="C2" i="10" s="1"/>
  <c r="C3" i="10"/>
  <c r="C3" i="32"/>
  <c r="D2" i="32"/>
  <c r="C2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tc={E0A96331-CE2B-4D41-B59E-5C9190B9EF7F}</author>
  </authors>
  <commentList>
    <comment ref="E20" authorId="0" shapeId="0" xr:uid="{E0A96331-CE2B-4D41-B59E-5C9190B9EF7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4hEqTD au lieu de 2hEqTD en 2019-2020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tc={990E4FFA-43F7-461C-AF2E-AE938879D632}</author>
    <author>tc={502C0D23-A4F5-42B7-A318-89806CBCE4ED}</author>
  </authors>
  <commentList>
    <comment ref="A6" authorId="0" shapeId="0" xr:uid="{990E4FFA-43F7-461C-AF2E-AE938879D63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 d'une nouvelle UE avec volume d'heures</t>
      </text>
    </comment>
    <comment ref="H8" authorId="1" shapeId="0" xr:uid="{502C0D23-A4F5-42B7-A318-89806CBCE4E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Précisez la valeur du coefficient</t>
      </text>
    </comment>
  </commentList>
</comments>
</file>

<file path=xl/sharedStrings.xml><?xml version="1.0" encoding="utf-8"?>
<sst xmlns="http://schemas.openxmlformats.org/spreadsheetml/2006/main" count="1179" uniqueCount="164">
  <si>
    <t>Nature ELP (UE, ECUE)</t>
  </si>
  <si>
    <t>Libellé ELP</t>
  </si>
  <si>
    <t>Total heures étudiant encadrées</t>
  </si>
  <si>
    <t>Cours</t>
  </si>
  <si>
    <t>TD</t>
  </si>
  <si>
    <t>TP</t>
  </si>
  <si>
    <t>HNE</t>
  </si>
  <si>
    <t>Coef.</t>
  </si>
  <si>
    <t>ECTS</t>
  </si>
  <si>
    <t>Nombre d'évaluation minimum</t>
  </si>
  <si>
    <r>
      <rPr>
        <b/>
        <sz val="11"/>
        <color rgb="FF000000"/>
        <rFont val="Calibri"/>
        <family val="2"/>
        <charset val="1"/>
      </rPr>
      <t xml:space="preserve">Type contrôle </t>
    </r>
    <r>
      <rPr>
        <b/>
        <i/>
        <sz val="11"/>
        <color rgb="FF000000"/>
        <rFont val="Calibri"/>
        <family val="2"/>
        <charset val="1"/>
      </rPr>
      <t>(choisir : CCI ou CC ou CT)</t>
    </r>
  </si>
  <si>
    <r>
      <rPr>
        <b/>
        <sz val="11"/>
        <color rgb="FF000000"/>
        <rFont val="Calibri"/>
        <family val="2"/>
        <charset val="1"/>
      </rPr>
      <t xml:space="preserve">Si CC &amp; CT </t>
    </r>
    <r>
      <rPr>
        <b/>
        <i/>
        <sz val="11"/>
        <color rgb="FF000000"/>
        <rFont val="Calibri"/>
        <family val="2"/>
        <charset val="1"/>
      </rPr>
      <t xml:space="preserve">(préciser coef CC &amp; CT) </t>
    </r>
  </si>
  <si>
    <t>Compensation</t>
  </si>
  <si>
    <t>Mutualisation ELP : OUI / NON (préciser formation &amp; composante)</t>
  </si>
  <si>
    <t>Langue d'enseignement</t>
  </si>
  <si>
    <t>section CNU du responsable</t>
  </si>
  <si>
    <t>Electronique et Informatique Industrielle - 3ème Année - Semestre 5 - Formation Initiale par Apprentissage (FIA)</t>
  </si>
  <si>
    <t>UE</t>
  </si>
  <si>
    <t>Physique et électronique</t>
  </si>
  <si>
    <t>non</t>
  </si>
  <si>
    <t>ECUE</t>
  </si>
  <si>
    <t>Electromagnétisme</t>
  </si>
  <si>
    <t>CCI</t>
  </si>
  <si>
    <t>oui</t>
  </si>
  <si>
    <t>EII-ITII3 S5 FC</t>
  </si>
  <si>
    <t>Français</t>
  </si>
  <si>
    <t>Electronique</t>
  </si>
  <si>
    <t>Bases de la logique</t>
  </si>
  <si>
    <t>Thermodynamique</t>
  </si>
  <si>
    <t>Mathématiques et informatique</t>
  </si>
  <si>
    <t>Algorithmique/informatique</t>
  </si>
  <si>
    <t>Mathématiques</t>
  </si>
  <si>
    <t>Communication 1</t>
  </si>
  <si>
    <t>Réunion rentrée</t>
  </si>
  <si>
    <t>Communication 1 / Dev. Durable RSE</t>
  </si>
  <si>
    <t>Réunion tuteurs/apprentis</t>
  </si>
  <si>
    <t>Anglais 1</t>
  </si>
  <si>
    <t>Anglais</t>
  </si>
  <si>
    <t>Entreprise 1</t>
  </si>
  <si>
    <t>Acquis entreprise 1 (1)</t>
  </si>
  <si>
    <t>CT</t>
  </si>
  <si>
    <t>La spécialité Electronique et Informatique Industrielle (EII) s’effectue soit en Alternance par Apprentissage (FIA), soit en Formation Continue (FC).</t>
  </si>
  <si>
    <t>Semestre 5 : apprentis (FIA)</t>
  </si>
  <si>
    <t>Nota bene :</t>
  </si>
  <si>
    <t>(1) Seuil de dédoublement par élève</t>
  </si>
  <si>
    <t>EII-ITII3 S5 FIA</t>
  </si>
  <si>
    <t>EII-ITII4 S5 FIA</t>
  </si>
  <si>
    <t>Algorithmique/Informatique</t>
  </si>
  <si>
    <t>Soutien Pédagogique - Maths-Elec-Info. / MOOC</t>
  </si>
  <si>
    <t>Semestre 5 :  stagiaires en formation continue (FC)</t>
  </si>
  <si>
    <t>Electronique et Informatique Industrielle - 3ème Année - Semestre 6 - Formation Initiale par Apprentissage (FIA)</t>
  </si>
  <si>
    <t>Génie électrique 1</t>
  </si>
  <si>
    <t>Electronique générale</t>
  </si>
  <si>
    <t>EII-ITII S6 FC</t>
  </si>
  <si>
    <t>Automates</t>
  </si>
  <si>
    <t>Optoélectronique</t>
  </si>
  <si>
    <t>Systèmes à Microcontrôleurs</t>
  </si>
  <si>
    <t>Traitement du signal</t>
  </si>
  <si>
    <t>Informatique 1</t>
  </si>
  <si>
    <t>Techniques de programmation/ Projet informatique</t>
  </si>
  <si>
    <t>Méthodologies de conception des systèmes d'information</t>
  </si>
  <si>
    <t>Management et méthodes 1</t>
  </si>
  <si>
    <t>Gestion de la maintenance/Stratégie de l'entreprise</t>
  </si>
  <si>
    <t>Gestion des Entreprises</t>
  </si>
  <si>
    <t>Management d'équipe</t>
  </si>
  <si>
    <t>Communication 2</t>
  </si>
  <si>
    <t>Evaluation qualité S5 / Voltaire</t>
  </si>
  <si>
    <t>Anglais 2</t>
  </si>
  <si>
    <t>Entreprise 2</t>
  </si>
  <si>
    <t>Acquis entreprise 2 (1)</t>
  </si>
  <si>
    <t xml:space="preserve">Semestre 6 : commun aux apprentis (FIA) et aux stagiaires en formation continue (FC) </t>
  </si>
  <si>
    <t>Acquis Entreprise : Pas de coefficient, c'est un GO/no GO</t>
  </si>
  <si>
    <t>:</t>
  </si>
  <si>
    <t>EII-ITII S6 FIA</t>
  </si>
  <si>
    <r>
      <rPr>
        <b/>
        <sz val="12"/>
        <color rgb="FF000000"/>
        <rFont val="Calibri"/>
        <family val="2"/>
        <charset val="1"/>
      </rPr>
      <t xml:space="preserve">Type contrôle </t>
    </r>
    <r>
      <rPr>
        <b/>
        <i/>
        <sz val="12"/>
        <color rgb="FF000000"/>
        <rFont val="Calibri"/>
        <family val="2"/>
        <charset val="1"/>
      </rPr>
      <t>(choisir : CCI ou CCT ou CC&amp;CT)</t>
    </r>
  </si>
  <si>
    <r>
      <rPr>
        <b/>
        <sz val="12"/>
        <color rgb="FF000000"/>
        <rFont val="Calibri"/>
        <family val="2"/>
        <charset val="1"/>
      </rPr>
      <t xml:space="preserve">Si CC &amp; CT </t>
    </r>
    <r>
      <rPr>
        <b/>
        <i/>
        <sz val="12"/>
        <color rgb="FF000000"/>
        <rFont val="Calibri"/>
        <family val="2"/>
        <charset val="1"/>
      </rPr>
      <t xml:space="preserve">(préciser coef. CC &amp; CT) </t>
    </r>
  </si>
  <si>
    <t>Génie électrique 2</t>
  </si>
  <si>
    <t>Electrotechnique</t>
  </si>
  <si>
    <t>EII-ITII4 S7 FC</t>
  </si>
  <si>
    <t>Française</t>
  </si>
  <si>
    <t>Radiocommunication</t>
  </si>
  <si>
    <t>Projet électronique</t>
  </si>
  <si>
    <t>Informatique 2</t>
  </si>
  <si>
    <t>Analyse et Synthèse des Systèmes Logiques</t>
  </si>
  <si>
    <t>Principes des bases de données</t>
  </si>
  <si>
    <t>Réseaux</t>
  </si>
  <si>
    <t>Management et méthodes 2</t>
  </si>
  <si>
    <t>Gestion de la Sécurité</t>
  </si>
  <si>
    <t>Droit social</t>
  </si>
  <si>
    <t>Gestion de la qualité</t>
  </si>
  <si>
    <t>Management de projet</t>
  </si>
  <si>
    <t>Anglais 3</t>
  </si>
  <si>
    <t>Anglaise</t>
  </si>
  <si>
    <t>Entreprise 3</t>
  </si>
  <si>
    <t>Acquis entreprise 3 (1)</t>
  </si>
  <si>
    <t>Semestre 7 : commun aux apprentis (FIA) et aux stagiaires en formation continue (FC) hormis l'anglais</t>
  </si>
  <si>
    <t>EII-ITII4 S7 FIA</t>
  </si>
  <si>
    <r>
      <rPr>
        <b/>
        <sz val="11"/>
        <color rgb="FF000000"/>
        <rFont val="Calibri"/>
        <family val="2"/>
        <charset val="1"/>
      </rPr>
      <t xml:space="preserve">Type contrôle </t>
    </r>
    <r>
      <rPr>
        <b/>
        <i/>
        <sz val="11"/>
        <color rgb="FF000000"/>
        <rFont val="Calibri"/>
        <family val="2"/>
        <charset val="1"/>
      </rPr>
      <t>(choisir : CCI ou CCT ou CC&amp;CT)</t>
    </r>
  </si>
  <si>
    <t>Mutualisation ELP : OUI/NON (préciser formation &amp; composante)</t>
  </si>
  <si>
    <t>Génie électrique 3</t>
  </si>
  <si>
    <t>EII-ITII4 S8 FC</t>
  </si>
  <si>
    <t>Régulation Industrielle</t>
  </si>
  <si>
    <t>Electronique de puissance</t>
  </si>
  <si>
    <t>Compatibilité électromagnétique</t>
  </si>
  <si>
    <t>projet electronique</t>
  </si>
  <si>
    <t>Informatique 3</t>
  </si>
  <si>
    <t>Programmation orientée objet</t>
  </si>
  <si>
    <t>Systèmes d'exploitation</t>
  </si>
  <si>
    <t>Java</t>
  </si>
  <si>
    <t>Management et méthodes 3</t>
  </si>
  <si>
    <t>Droit de l'informatique et des télécommunications / affaires</t>
  </si>
  <si>
    <t>Approche interculturelle</t>
  </si>
  <si>
    <t>EII-ITII4 S8 FIA</t>
  </si>
  <si>
    <t>stratégie de développement à l'international</t>
  </si>
  <si>
    <t>Sûreté de fonctionnement</t>
  </si>
  <si>
    <t>Gestion de production</t>
  </si>
  <si>
    <t>Anglais 4</t>
  </si>
  <si>
    <t>Entreprise 4</t>
  </si>
  <si>
    <t>Acquis entreprise 4 (1)</t>
  </si>
  <si>
    <t>Semestre 8 : commun aux apprentis (FIA) et aux stagiaires en formation continue (FC) hormis l'anglais</t>
  </si>
  <si>
    <r>
      <rPr>
        <b/>
        <sz val="12"/>
        <color rgb="FF000000"/>
        <rFont val="Calibri"/>
        <family val="2"/>
        <charset val="1"/>
      </rPr>
      <t xml:space="preserve">Si CC &amp; CT </t>
    </r>
    <r>
      <rPr>
        <b/>
        <i/>
        <sz val="12"/>
        <color rgb="FF000000"/>
        <rFont val="Calibri"/>
        <family val="2"/>
        <charset val="1"/>
      </rPr>
      <t xml:space="preserve">(préciser coef CC &amp; CT) </t>
    </r>
  </si>
  <si>
    <t>Electronique et Informatique Industrielle - 5ème Année - Semestre 9 - Option Réseaux et Télécommunications (R&amp;T) - Formation Initiale par Apprentissage (FIA) et Continue (FC)</t>
  </si>
  <si>
    <t>S9 R&amp;T_FIA&amp;FC</t>
  </si>
  <si>
    <t>Réseaux Mobiles</t>
  </si>
  <si>
    <t>IoT</t>
  </si>
  <si>
    <t>Communication IoT</t>
  </si>
  <si>
    <t>Conception IoT</t>
  </si>
  <si>
    <t>Entreprise 5 (R&amp;T)</t>
  </si>
  <si>
    <t>Acquis entreprise 5 (1)</t>
  </si>
  <si>
    <t>EII5 S9 (toutes mineures)_FIA&amp;FC</t>
  </si>
  <si>
    <t>Semestre 9 : commun aux apprentis (FIA) et aux stagiaires en formation continue (FC)</t>
  </si>
  <si>
    <t>Electronique et Informatique Industrielle</t>
  </si>
  <si>
    <t>Option génie logiciel 1</t>
  </si>
  <si>
    <t>Bases de données</t>
  </si>
  <si>
    <t>S9 GL_FIA&amp;FC</t>
  </si>
  <si>
    <t>Conduite de projet CMMI</t>
  </si>
  <si>
    <t>UML</t>
  </si>
  <si>
    <t>Réseaux GL</t>
  </si>
  <si>
    <t>Option génie logiciel 2</t>
  </si>
  <si>
    <t>Corba</t>
  </si>
  <si>
    <t>Langage Java</t>
  </si>
  <si>
    <t>Projet Java</t>
  </si>
  <si>
    <t>Entreprise 5</t>
  </si>
  <si>
    <t>Option syst. embarqués / micro-électronique 1</t>
  </si>
  <si>
    <t>Physique des semi-conducteurs et composants</t>
  </si>
  <si>
    <t>Conception et outils</t>
  </si>
  <si>
    <t>Cellules électriques</t>
  </si>
  <si>
    <t>Design critical circuits</t>
  </si>
  <si>
    <t>Conception back end analogique</t>
  </si>
  <si>
    <t>Option syst. embarqués / micro-électronique 2</t>
  </si>
  <si>
    <t>Architecture micro-contrôleurs</t>
  </si>
  <si>
    <t>FPGA</t>
  </si>
  <si>
    <t>Projet système à micro-contrôleurs</t>
  </si>
  <si>
    <t>Ouverture scientifique et technique</t>
  </si>
  <si>
    <t>Imagerie Bio-Medicale</t>
  </si>
  <si>
    <t>Projet innovant</t>
  </si>
  <si>
    <t>Développement général de l'ingénieur</t>
  </si>
  <si>
    <t>Bilan personnel</t>
  </si>
  <si>
    <t>GRH</t>
  </si>
  <si>
    <t>Entreprise 6</t>
  </si>
  <si>
    <t>Projet industriel (1)</t>
  </si>
  <si>
    <t>Semestre 10 : cours suivis uniquement par les apprentis (FIA)</t>
  </si>
  <si>
    <t xml:space="preserve">Le semestre 10 est composé de la continuité des 3 options (R&amp;T, GL ou SE-MI) </t>
  </si>
  <si>
    <t xml:space="preserve">Semestre 10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</si>
</sst>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0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1"/>
      <color rgb="FF002060"/>
      <name val="Calibri"/>
      <family val="2"/>
      <charset val="1"/>
    </font>
    <font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b/>
      <i/>
      <sz val="11"/>
      <color rgb="FF0070C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rgb="FF0070C0"/>
      <name val="Calibri"/>
      <family val="2"/>
      <charset val="1"/>
    </font>
    <font>
      <sz val="12"/>
      <name val="Calibri"/>
      <family val="2"/>
      <charset val="1"/>
    </font>
    <font>
      <sz val="12"/>
      <color rgb="FF002060"/>
      <name val="Calibri"/>
      <family val="2"/>
      <charset val="1"/>
    </font>
    <font>
      <b/>
      <i/>
      <sz val="12"/>
      <color rgb="FF0070C0"/>
      <name val="Calibri"/>
      <family val="2"/>
      <charset val="1"/>
    </font>
    <font>
      <sz val="12"/>
      <color rgb="FFFF0000"/>
      <name val="Calibri"/>
      <family val="2"/>
      <scheme val="minor"/>
    </font>
    <font>
      <sz val="11"/>
      <color theme="1"/>
      <name val="Calibri Light"/>
      <family val="2"/>
    </font>
    <font>
      <b/>
      <strike/>
      <sz val="12"/>
      <color rgb="FF0070C0"/>
      <name val="Calibri"/>
      <family val="2"/>
      <charset val="1"/>
    </font>
    <font>
      <b/>
      <sz val="12"/>
      <color rgb="FF000000"/>
      <name val="Calibri"/>
      <family val="2"/>
    </font>
    <font>
      <sz val="8"/>
      <name val="Calibri"/>
      <family val="2"/>
      <charset val="1"/>
    </font>
    <font>
      <b/>
      <sz val="14"/>
      <color rgb="FFFF0000"/>
      <name val="Calibri"/>
      <family val="2"/>
    </font>
    <font>
      <b/>
      <sz val="18"/>
      <color rgb="FFFF0000"/>
      <name val="Calibri"/>
      <family val="2"/>
    </font>
    <font>
      <b/>
      <sz val="16"/>
      <color rgb="FFFF0000"/>
      <name val="Calibri"/>
      <family val="2"/>
    </font>
    <font>
      <b/>
      <sz val="14"/>
      <color rgb="FF0070C0"/>
      <name val="Calibri"/>
      <family val="2"/>
    </font>
    <font>
      <sz val="12"/>
      <color theme="1"/>
      <name val="Calibri"/>
      <family val="2"/>
      <charset val="1"/>
    </font>
    <font>
      <sz val="11"/>
      <color theme="4"/>
      <name val="Calibri (Corps)"/>
    </font>
    <font>
      <sz val="12"/>
      <color theme="4"/>
      <name val="Calibri (Corps)"/>
    </font>
    <font>
      <b/>
      <sz val="16"/>
      <color theme="4"/>
      <name val="Calibri (Corps)"/>
    </font>
    <font>
      <b/>
      <sz val="14"/>
      <color theme="4"/>
      <name val="Calibri"/>
      <family val="2"/>
    </font>
    <font>
      <sz val="11"/>
      <color theme="0"/>
      <name val="Calibri"/>
      <family val="2"/>
      <charset val="1"/>
    </font>
    <font>
      <sz val="11"/>
      <color rgb="FF000000"/>
      <name val="Calibri (Corps)"/>
    </font>
    <font>
      <b/>
      <sz val="12"/>
      <color theme="0"/>
      <name val="Calibri"/>
      <family val="2"/>
      <charset val="1"/>
    </font>
    <font>
      <sz val="12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7DEE8"/>
        <bgColor rgb="FFD9D9D9"/>
      </patternFill>
    </fill>
    <fill>
      <patternFill patternType="solid">
        <fgColor rgb="FFFAC090"/>
        <bgColor rgb="FFC0C0C0"/>
      </patternFill>
    </fill>
    <fill>
      <patternFill patternType="solid">
        <fgColor rgb="FFFDEADA"/>
        <bgColor rgb="FFFBE5D6"/>
      </patternFill>
    </fill>
    <fill>
      <patternFill patternType="solid">
        <fgColor rgb="FFFFFF99"/>
        <bgColor rgb="FFFDEADA"/>
      </patternFill>
    </fill>
    <fill>
      <patternFill patternType="solid">
        <fgColor rgb="FF002060"/>
        <bgColor rgb="FF000080"/>
      </patternFill>
    </fill>
    <fill>
      <patternFill patternType="solid">
        <fgColor rgb="FFD7E4BD"/>
        <bgColor rgb="FFD9D9D9"/>
      </patternFill>
    </fill>
    <fill>
      <patternFill patternType="solid">
        <fgColor rgb="FFFFC000"/>
        <bgColor rgb="FFF79646"/>
      </patternFill>
    </fill>
    <fill>
      <patternFill patternType="solid">
        <fgColor rgb="FFFDEADA"/>
        <bgColor rgb="FFE2F0D9"/>
      </patternFill>
    </fill>
    <fill>
      <patternFill patternType="solid">
        <fgColor rgb="FFD7E4BD"/>
        <bgColor rgb="FFC5E0B4"/>
      </patternFill>
    </fill>
    <fill>
      <patternFill patternType="solid">
        <fgColor rgb="FFFAC090"/>
        <bgColor rgb="FFD9D9D9"/>
      </patternFill>
    </fill>
    <fill>
      <patternFill patternType="solid">
        <fgColor rgb="FFB7DEE8"/>
        <bgColor rgb="FFBDD7EE"/>
      </patternFill>
    </fill>
    <fill>
      <patternFill patternType="solid">
        <fgColor rgb="FFFF0000"/>
        <bgColor rgb="FFC5E0B4"/>
      </patternFill>
    </fill>
    <fill>
      <patternFill patternType="solid">
        <fgColor theme="9" tint="0.59999389629810485"/>
        <bgColor rgb="FFD9D9D9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rgb="FFE2F0D9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4" tint="-0.499984740745262"/>
        <bgColor rgb="FF00008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FBE5D6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1" fillId="2" borderId="0" applyBorder="0" applyProtection="0"/>
    <xf numFmtId="0" fontId="22" fillId="0" borderId="0" applyNumberFormat="0" applyFill="0" applyBorder="0" applyAlignment="0" applyProtection="0"/>
    <xf numFmtId="0" fontId="11" fillId="2" borderId="0" applyBorder="0" applyProtection="0"/>
  </cellStyleXfs>
  <cellXfs count="155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19" fillId="0" borderId="1" xfId="1" applyFont="1" applyFill="1" applyBorder="1" applyAlignment="1" applyProtection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/>
    </xf>
    <xf numFmtId="0" fontId="10" fillId="0" borderId="1" xfId="1" applyFont="1" applyFill="1" applyBorder="1" applyAlignment="1" applyProtection="1">
      <alignment vertical="center"/>
    </xf>
    <xf numFmtId="0" fontId="0" fillId="0" borderId="1" xfId="0" applyFont="1" applyBorder="1" applyAlignment="1"/>
    <xf numFmtId="0" fontId="12" fillId="6" borderId="1" xfId="0" applyFont="1" applyFill="1" applyBorder="1" applyAlignment="1">
      <alignment horizontal="center" vertical="center"/>
    </xf>
    <xf numFmtId="0" fontId="0" fillId="0" borderId="0" xfId="0" applyFont="1" applyBorder="1"/>
    <xf numFmtId="0" fontId="18" fillId="8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3" applyFont="1" applyFill="1" applyBorder="1" applyAlignment="1" applyProtection="1">
      <alignment horizontal="left" vertical="center" wrapText="1"/>
    </xf>
    <xf numFmtId="0" fontId="9" fillId="1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0" fillId="0" borderId="1" xfId="3" applyFont="1" applyFill="1" applyBorder="1" applyAlignment="1" applyProtection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22" fillId="0" borderId="0" xfId="2"/>
    <xf numFmtId="0" fontId="20" fillId="10" borderId="1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10" borderId="1" xfId="0" applyFont="1" applyFill="1" applyBorder="1" applyAlignment="1">
      <alignment horizontal="center" vertical="center"/>
    </xf>
    <xf numFmtId="0" fontId="19" fillId="0" borderId="1" xfId="3" applyFont="1" applyFill="1" applyBorder="1" applyAlignment="1" applyProtection="1">
      <alignment horizontal="center" vertical="center"/>
    </xf>
    <xf numFmtId="0" fontId="14" fillId="13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/>
    </xf>
    <xf numFmtId="0" fontId="24" fillId="14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8" fillId="15" borderId="1" xfId="0" applyFont="1" applyFill="1" applyBorder="1" applyAlignment="1">
      <alignment vertical="center"/>
    </xf>
    <xf numFmtId="0" fontId="27" fillId="0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3" fillId="0" borderId="0" xfId="2" applyFont="1"/>
    <xf numFmtId="0" fontId="34" fillId="0" borderId="0" xfId="0" applyFont="1" applyAlignment="1">
      <alignment horizontal="left" vertical="center"/>
    </xf>
    <xf numFmtId="0" fontId="32" fillId="0" borderId="0" xfId="0" applyFont="1"/>
    <xf numFmtId="0" fontId="35" fillId="0" borderId="0" xfId="0" applyFont="1" applyAlignment="1">
      <alignment horizontal="center" vertical="center"/>
    </xf>
    <xf numFmtId="2" fontId="18" fillId="8" borderId="1" xfId="0" applyNumberFormat="1" applyFont="1" applyFill="1" applyBorder="1" applyAlignment="1">
      <alignment horizontal="center" vertical="center"/>
    </xf>
    <xf numFmtId="0" fontId="23" fillId="16" borderId="1" xfId="0" applyFont="1" applyFill="1" applyBorder="1" applyAlignment="1">
      <alignment horizontal="left" vertical="center"/>
    </xf>
    <xf numFmtId="0" fontId="36" fillId="16" borderId="0" xfId="0" applyFont="1" applyFill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9" fillId="17" borderId="1" xfId="0" applyFont="1" applyFill="1" applyBorder="1" applyAlignment="1">
      <alignment horizontal="center" vertical="center"/>
    </xf>
    <xf numFmtId="0" fontId="0" fillId="18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13" fillId="19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9" fillId="18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0" fillId="17" borderId="1" xfId="0" applyFont="1" applyFill="1" applyBorder="1" applyAlignment="1">
      <alignment horizontal="center" vertical="center"/>
    </xf>
    <xf numFmtId="0" fontId="20" fillId="18" borderId="1" xfId="0" applyFont="1" applyFill="1" applyBorder="1" applyAlignment="1">
      <alignment horizontal="center" vertical="center"/>
    </xf>
    <xf numFmtId="0" fontId="24" fillId="20" borderId="1" xfId="0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21" borderId="0" xfId="0" applyFont="1" applyFill="1" applyAlignment="1">
      <alignment horizontal="center" vertical="center" wrapText="1"/>
    </xf>
    <xf numFmtId="0" fontId="20" fillId="23" borderId="1" xfId="0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9" fillId="23" borderId="1" xfId="0" applyFont="1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10" fillId="19" borderId="1" xfId="0" applyFont="1" applyFill="1" applyBorder="1" applyAlignment="1">
      <alignment horizontal="center" vertical="center"/>
    </xf>
    <xf numFmtId="0" fontId="7" fillId="21" borderId="0" xfId="0" applyFont="1" applyFill="1" applyAlignment="1">
      <alignment horizontal="center" vertical="center" wrapText="1"/>
    </xf>
    <xf numFmtId="0" fontId="8" fillId="22" borderId="1" xfId="0" applyFont="1" applyFill="1" applyBorder="1" applyAlignment="1">
      <alignment horizontal="center" vertical="center"/>
    </xf>
    <xf numFmtId="0" fontId="18" fillId="2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0" fontId="25" fillId="19" borderId="1" xfId="0" applyFont="1" applyFill="1" applyBorder="1" applyAlignment="1">
      <alignment horizontal="center" vertical="center"/>
    </xf>
    <xf numFmtId="0" fontId="39" fillId="19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165" fontId="18" fillId="15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/>
  </cellXfs>
  <cellStyles count="4">
    <cellStyle name="Avertissement" xfId="2" builtinId="11"/>
    <cellStyle name="Excel Built-in Explanatory Text" xfId="1" xr:uid="{00000000-0005-0000-0000-000006000000}"/>
    <cellStyle name="Normal" xfId="0" builtinId="0"/>
    <cellStyle name="Texte explicatif 2" xfId="3" xr:uid="{F2196AF3-47C6-1549-BECF-C8F4BA7A7B2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FBE5D6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B7DEE8"/>
      <rgbColor rgb="FFFF99CC"/>
      <rgbColor rgb="FFCC99FF"/>
      <rgbColor rgb="FFFAC090"/>
      <rgbColor rgb="FF3366FF"/>
      <rgbColor rgb="FF33CCCC"/>
      <rgbColor rgb="FF99CC00"/>
      <rgbColor rgb="FFFFC000"/>
      <rgbColor rgb="FFF79646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642200" cy="10003900"/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E269B65F-4CF9-7B4A-9F64-8D126AC06899}"/>
            </a:ext>
          </a:extLst>
        </xdr:cNvPr>
        <xdr:cNvSpPr/>
      </xdr:nvSpPr>
      <xdr:spPr>
        <a:xfrm>
          <a:off x="0" y="0"/>
          <a:ext cx="11642200" cy="100039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642200" cy="10003900"/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6DF8C507-9A2F-0F41-8795-1EA23C1CC212}"/>
            </a:ext>
          </a:extLst>
        </xdr:cNvPr>
        <xdr:cNvSpPr/>
      </xdr:nvSpPr>
      <xdr:spPr>
        <a:xfrm>
          <a:off x="0" y="0"/>
          <a:ext cx="11642200" cy="100039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hristine RISSO" id="{325F3953-5ED3-49DD-A990-42AD43B185AA}" userId="b2107e2be10c8a01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0" dT="2020-05-12T19:15:12.89" personId="{325F3953-5ED3-49DD-A990-42AD43B185AA}" id="{E0A96331-CE2B-4D41-B59E-5C9190B9EF7F}">
    <text>4hEqTD au lieu de 2hEqTD en 2019-2020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6" dT="2020-05-14T17:49:53.04" personId="{325F3953-5ED3-49DD-A990-42AD43B185AA}" id="{990E4FFA-43F7-461C-AF2E-AE938879D632}">
    <text>Ajout d'une nouvelle UE avec volume d'heures</text>
  </threadedComment>
  <threadedComment ref="H8" dT="2020-05-14T17:49:09.78" personId="{325F3953-5ED3-49DD-A990-42AD43B185AA}" id="{502C0D23-A4F5-42B7-A318-89806CBCE4ED}">
    <text>Précisez la valeur du coefficient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E0BBB-0091-C64B-A66D-89190B65901E}">
  <sheetPr>
    <tabColor rgb="FFFF0000"/>
    <pageSetUpPr fitToPage="1"/>
  </sheetPr>
  <dimension ref="A1:AMD30"/>
  <sheetViews>
    <sheetView zoomScale="40" zoomScaleNormal="40" workbookViewId="0">
      <pane ySplit="2" topLeftCell="A3" activePane="bottomLeft" state="frozen"/>
      <selection activeCell="C10" sqref="C10"/>
      <selection pane="bottomLeft" activeCell="H24" sqref="H24:I24"/>
    </sheetView>
  </sheetViews>
  <sheetFormatPr baseColWidth="10" defaultColWidth="8.85546875" defaultRowHeight="15.75"/>
  <cols>
    <col min="1" max="1" width="40.85546875" style="1" customWidth="1"/>
    <col min="2" max="2" width="39.85546875" style="1" customWidth="1"/>
    <col min="3" max="3" width="15.28515625" style="1" customWidth="1"/>
    <col min="4" max="4" width="17" style="1" customWidth="1"/>
    <col min="5" max="5" width="8.42578125" style="1" customWidth="1"/>
    <col min="6" max="6" width="7.140625" style="1" customWidth="1"/>
    <col min="7" max="7" width="9.140625" style="1" customWidth="1"/>
    <col min="8" max="8" width="12.85546875" style="23" customWidth="1"/>
    <col min="9" max="9" width="8.140625" style="23" customWidth="1"/>
    <col min="10" max="10" width="17.42578125" style="23" customWidth="1"/>
    <col min="11" max="11" width="20.85546875" style="23" customWidth="1"/>
    <col min="12" max="12" width="14.7109375" style="23" customWidth="1"/>
    <col min="13" max="13" width="17.7109375" style="23" customWidth="1"/>
    <col min="14" max="14" width="23.140625" style="23" customWidth="1"/>
    <col min="15" max="15" width="12.28515625" style="23" customWidth="1"/>
    <col min="16" max="1018" width="8.85546875" style="1"/>
  </cols>
  <sheetData>
    <row r="1" spans="1:1018" ht="70.5" customHeight="1">
      <c r="A1" s="71" t="s">
        <v>0</v>
      </c>
      <c r="B1" s="71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72" t="s">
        <v>7</v>
      </c>
      <c r="I1" s="7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7" t="s">
        <v>13</v>
      </c>
      <c r="O1" s="7" t="s">
        <v>14</v>
      </c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</row>
    <row r="2" spans="1:1018" s="1" customFormat="1" ht="57" customHeight="1">
      <c r="A2" s="9" t="str">
        <f ca="1">RIGHT(CELL("filename",A$1),LEN(CELL("filename",A$1))-SEARCH("]",CELL("filename",A$1),1))</f>
        <v>MCC S5_FIA</v>
      </c>
      <c r="B2" s="70" t="s">
        <v>16</v>
      </c>
      <c r="C2" s="9">
        <f>SUM(D2:F2)</f>
        <v>282</v>
      </c>
      <c r="D2" s="9">
        <f>SUM(D3+D8+D11+D15+D17)</f>
        <v>252</v>
      </c>
      <c r="E2" s="9">
        <f t="shared" ref="E2:G2" si="0">SUM(E3+E8+E11+E15+E17)</f>
        <v>30</v>
      </c>
      <c r="F2" s="9">
        <f t="shared" si="0"/>
        <v>0</v>
      </c>
      <c r="G2" s="9">
        <f t="shared" si="0"/>
        <v>162</v>
      </c>
      <c r="H2" s="30"/>
      <c r="I2" s="9">
        <f>SUM(I3+I8+I11+I15+I17)</f>
        <v>30</v>
      </c>
      <c r="J2" s="30"/>
      <c r="K2" s="30"/>
      <c r="L2" s="69"/>
      <c r="M2" s="69"/>
      <c r="N2" s="69"/>
      <c r="O2" s="69"/>
    </row>
    <row r="3" spans="1:1018">
      <c r="A3" s="66" t="s">
        <v>17</v>
      </c>
      <c r="B3" s="65" t="s">
        <v>18</v>
      </c>
      <c r="C3" s="64">
        <f>SUM(D3:F3)</f>
        <v>91</v>
      </c>
      <c r="D3" s="64">
        <f>SUM(D4:D8)-D8</f>
        <v>91</v>
      </c>
      <c r="E3" s="64">
        <f t="shared" ref="E3:G3" si="1">SUM(E4:E8)-E8</f>
        <v>0</v>
      </c>
      <c r="F3" s="64">
        <f t="shared" si="1"/>
        <v>0</v>
      </c>
      <c r="G3" s="64">
        <f t="shared" si="1"/>
        <v>52</v>
      </c>
      <c r="H3" s="63"/>
      <c r="I3" s="63">
        <v>7</v>
      </c>
      <c r="J3" s="35"/>
      <c r="K3" s="35"/>
      <c r="L3" s="35"/>
      <c r="M3" s="36" t="s">
        <v>19</v>
      </c>
      <c r="N3" s="36"/>
      <c r="O3" s="1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</row>
    <row r="4" spans="1:1018">
      <c r="A4" s="62" t="s">
        <v>20</v>
      </c>
      <c r="B4" s="68" t="s">
        <v>21</v>
      </c>
      <c r="C4" s="61"/>
      <c r="D4" s="61">
        <v>28</v>
      </c>
      <c r="E4" s="61"/>
      <c r="F4" s="61"/>
      <c r="G4" s="61">
        <v>16</v>
      </c>
      <c r="H4" s="82">
        <v>0.28599999999999998</v>
      </c>
      <c r="J4" s="17">
        <v>3</v>
      </c>
      <c r="K4" s="17" t="s">
        <v>22</v>
      </c>
      <c r="L4" s="17"/>
      <c r="M4" s="17" t="s">
        <v>23</v>
      </c>
      <c r="N4" s="121" t="s">
        <v>24</v>
      </c>
      <c r="O4" s="17" t="s">
        <v>25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</row>
    <row r="5" spans="1:1018">
      <c r="A5" s="62" t="s">
        <v>20</v>
      </c>
      <c r="B5" s="68" t="s">
        <v>26</v>
      </c>
      <c r="C5" s="61"/>
      <c r="D5" s="61">
        <v>28</v>
      </c>
      <c r="E5" s="61"/>
      <c r="F5" s="61"/>
      <c r="G5" s="61">
        <v>16</v>
      </c>
      <c r="H5" s="113">
        <v>0.28599999999999998</v>
      </c>
      <c r="J5" s="17">
        <v>3</v>
      </c>
      <c r="K5" s="17" t="s">
        <v>22</v>
      </c>
      <c r="L5" s="17"/>
      <c r="M5" s="17" t="s">
        <v>23</v>
      </c>
      <c r="N5" s="121" t="s">
        <v>24</v>
      </c>
      <c r="O5" s="17" t="s">
        <v>25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</row>
    <row r="6" spans="1:1018">
      <c r="A6" s="62" t="s">
        <v>20</v>
      </c>
      <c r="B6" s="68" t="s">
        <v>27</v>
      </c>
      <c r="C6" s="61"/>
      <c r="D6" s="61">
        <v>14</v>
      </c>
      <c r="E6" s="61"/>
      <c r="F6" s="61"/>
      <c r="G6" s="61">
        <v>8</v>
      </c>
      <c r="H6" s="113">
        <v>0.14299999999999999</v>
      </c>
      <c r="J6" s="17">
        <v>2</v>
      </c>
      <c r="K6" s="17" t="s">
        <v>22</v>
      </c>
      <c r="L6" s="17"/>
      <c r="M6" s="17" t="s">
        <v>23</v>
      </c>
      <c r="N6" s="121" t="s">
        <v>24</v>
      </c>
      <c r="O6" s="17" t="s">
        <v>25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</row>
    <row r="7" spans="1:1018">
      <c r="A7" s="62" t="s">
        <v>20</v>
      </c>
      <c r="B7" s="68" t="s">
        <v>28</v>
      </c>
      <c r="C7" s="61"/>
      <c r="D7" s="61">
        <v>21</v>
      </c>
      <c r="E7" s="61"/>
      <c r="F7" s="61"/>
      <c r="G7" s="61">
        <v>12</v>
      </c>
      <c r="H7" s="118">
        <v>0.28599999999999998</v>
      </c>
      <c r="J7" s="39">
        <v>2</v>
      </c>
      <c r="K7" s="39" t="s">
        <v>22</v>
      </c>
      <c r="L7" s="39"/>
      <c r="M7" s="39" t="s">
        <v>23</v>
      </c>
      <c r="N7" s="121" t="s">
        <v>24</v>
      </c>
      <c r="O7" s="17" t="s">
        <v>25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</row>
    <row r="8" spans="1:1018">
      <c r="A8" s="66" t="s">
        <v>17</v>
      </c>
      <c r="B8" s="65" t="s">
        <v>29</v>
      </c>
      <c r="C8" s="64">
        <f>SUM(D8:F8)</f>
        <v>115.5</v>
      </c>
      <c r="D8" s="64">
        <f>SUM(D9:D11)-D11</f>
        <v>115.5</v>
      </c>
      <c r="E8" s="64">
        <f t="shared" ref="E8:G8" si="2">SUM(E9:E11)-E11</f>
        <v>0</v>
      </c>
      <c r="F8" s="64">
        <f t="shared" si="2"/>
        <v>0</v>
      </c>
      <c r="G8" s="64">
        <f t="shared" si="2"/>
        <v>80</v>
      </c>
      <c r="H8" s="63"/>
      <c r="I8" s="63">
        <v>8</v>
      </c>
      <c r="J8" s="35"/>
      <c r="K8" s="41"/>
      <c r="L8" s="41"/>
      <c r="M8" s="36" t="s">
        <v>19</v>
      </c>
      <c r="N8" s="36"/>
      <c r="O8" s="3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</row>
    <row r="9" spans="1:1018">
      <c r="A9" s="62" t="s">
        <v>20</v>
      </c>
      <c r="B9" s="67" t="s">
        <v>30</v>
      </c>
      <c r="C9" s="61"/>
      <c r="D9" s="61">
        <v>49</v>
      </c>
      <c r="E9" s="61"/>
      <c r="F9" s="61"/>
      <c r="G9" s="61">
        <v>30</v>
      </c>
      <c r="H9" s="119">
        <v>0.5</v>
      </c>
      <c r="I9" s="42"/>
      <c r="J9" s="17">
        <v>3</v>
      </c>
      <c r="K9" s="17" t="s">
        <v>22</v>
      </c>
      <c r="L9" s="17"/>
      <c r="M9" s="17" t="s">
        <v>23</v>
      </c>
      <c r="N9" s="121" t="s">
        <v>24</v>
      </c>
      <c r="O9" s="17" t="s">
        <v>25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</row>
    <row r="10" spans="1:1018">
      <c r="A10" s="62" t="s">
        <v>20</v>
      </c>
      <c r="B10" s="67" t="s">
        <v>31</v>
      </c>
      <c r="C10" s="61"/>
      <c r="D10" s="61">
        <v>66.5</v>
      </c>
      <c r="E10" s="61"/>
      <c r="F10" s="61"/>
      <c r="G10" s="61">
        <v>50</v>
      </c>
      <c r="H10" s="119">
        <v>0.5</v>
      </c>
      <c r="I10" s="42"/>
      <c r="J10" s="17">
        <v>3</v>
      </c>
      <c r="K10" s="17" t="s">
        <v>22</v>
      </c>
      <c r="L10" s="17"/>
      <c r="M10" s="17" t="s">
        <v>23</v>
      </c>
      <c r="N10" s="121" t="s">
        <v>24</v>
      </c>
      <c r="O10" s="17" t="s">
        <v>25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</row>
    <row r="11" spans="1:1018">
      <c r="A11" s="66" t="s">
        <v>17</v>
      </c>
      <c r="B11" s="65" t="s">
        <v>32</v>
      </c>
      <c r="C11" s="64">
        <f>SUM(D11:F11)</f>
        <v>45.5</v>
      </c>
      <c r="D11" s="64">
        <f>SUM(D12:D15)-D15</f>
        <v>45.5</v>
      </c>
      <c r="E11" s="64">
        <f t="shared" ref="E11:G11" si="3">SUM(E12:E15)-E15</f>
        <v>0</v>
      </c>
      <c r="F11" s="64">
        <f t="shared" si="3"/>
        <v>0</v>
      </c>
      <c r="G11" s="64">
        <f t="shared" si="3"/>
        <v>10</v>
      </c>
      <c r="H11" s="63"/>
      <c r="I11" s="63">
        <v>3</v>
      </c>
      <c r="J11" s="35"/>
      <c r="K11" s="41"/>
      <c r="L11" s="41"/>
      <c r="M11" s="36" t="s">
        <v>19</v>
      </c>
      <c r="N11" s="36"/>
      <c r="O11" s="3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</row>
    <row r="12" spans="1:1018">
      <c r="A12" s="62" t="s">
        <v>20</v>
      </c>
      <c r="B12" s="67" t="s">
        <v>33</v>
      </c>
      <c r="C12" s="61"/>
      <c r="D12" s="61">
        <v>3.5</v>
      </c>
      <c r="E12" s="61"/>
      <c r="F12" s="61"/>
      <c r="G12" s="61">
        <v>0</v>
      </c>
      <c r="H12" s="119">
        <v>0</v>
      </c>
      <c r="I12" s="42"/>
      <c r="J12" s="39"/>
      <c r="K12" s="39"/>
      <c r="L12" s="39"/>
      <c r="M12" s="39"/>
      <c r="N12" s="121" t="s">
        <v>24</v>
      </c>
      <c r="O12" s="17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</row>
    <row r="13" spans="1:1018">
      <c r="A13" s="62" t="s">
        <v>20</v>
      </c>
      <c r="B13" s="67" t="s">
        <v>34</v>
      </c>
      <c r="C13" s="61"/>
      <c r="D13" s="61">
        <v>35</v>
      </c>
      <c r="E13" s="61"/>
      <c r="F13" s="61"/>
      <c r="G13" s="61">
        <v>10</v>
      </c>
      <c r="H13" s="119">
        <v>1</v>
      </c>
      <c r="I13" s="42"/>
      <c r="J13" s="17">
        <v>3</v>
      </c>
      <c r="K13" s="17" t="s">
        <v>22</v>
      </c>
      <c r="L13" s="17"/>
      <c r="M13" s="17" t="s">
        <v>23</v>
      </c>
      <c r="N13" s="121" t="s">
        <v>24</v>
      </c>
      <c r="O13" s="17" t="s">
        <v>25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</row>
    <row r="14" spans="1:1018">
      <c r="A14" s="62" t="s">
        <v>20</v>
      </c>
      <c r="B14" s="67" t="s">
        <v>35</v>
      </c>
      <c r="C14" s="61"/>
      <c r="D14" s="61">
        <v>7</v>
      </c>
      <c r="E14" s="61"/>
      <c r="F14" s="61"/>
      <c r="G14" s="61">
        <v>0</v>
      </c>
      <c r="H14" s="118">
        <v>0</v>
      </c>
      <c r="I14" s="37"/>
      <c r="J14" s="39"/>
      <c r="K14" s="39"/>
      <c r="L14" s="39"/>
      <c r="M14" s="39"/>
      <c r="N14" s="121" t="s">
        <v>24</v>
      </c>
      <c r="O14" s="17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</row>
    <row r="15" spans="1:1018">
      <c r="A15" s="66" t="s">
        <v>17</v>
      </c>
      <c r="B15" s="65" t="s">
        <v>36</v>
      </c>
      <c r="C15" s="64">
        <f>SUM(D15:F15)</f>
        <v>28</v>
      </c>
      <c r="D15" s="64">
        <f>SUM(D16:D17)-D17</f>
        <v>0</v>
      </c>
      <c r="E15" s="64">
        <f t="shared" ref="E15:G15" si="4">SUM(E16:E17)-E17</f>
        <v>28</v>
      </c>
      <c r="F15" s="64">
        <f t="shared" si="4"/>
        <v>0</v>
      </c>
      <c r="G15" s="64">
        <f t="shared" si="4"/>
        <v>20</v>
      </c>
      <c r="H15" s="63"/>
      <c r="I15" s="63">
        <v>2</v>
      </c>
      <c r="J15" s="35"/>
      <c r="K15" s="41"/>
      <c r="L15" s="41"/>
      <c r="M15" s="36" t="s">
        <v>19</v>
      </c>
      <c r="N15" s="36"/>
      <c r="O15" s="3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</row>
    <row r="16" spans="1:1018">
      <c r="A16" s="113" t="s">
        <v>20</v>
      </c>
      <c r="B16" s="114" t="s">
        <v>36</v>
      </c>
      <c r="C16" s="61"/>
      <c r="D16" s="61"/>
      <c r="E16" s="116">
        <v>28</v>
      </c>
      <c r="F16" s="61"/>
      <c r="G16" s="61">
        <v>20</v>
      </c>
      <c r="H16" s="120">
        <v>1</v>
      </c>
      <c r="I16" s="37"/>
      <c r="J16" s="39">
        <v>3</v>
      </c>
      <c r="K16" s="39" t="s">
        <v>22</v>
      </c>
      <c r="L16" s="39"/>
      <c r="M16" s="39" t="s">
        <v>23</v>
      </c>
      <c r="N16" s="121" t="s">
        <v>24</v>
      </c>
      <c r="O16" s="39" t="s">
        <v>37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</row>
    <row r="17" spans="1:1018">
      <c r="A17" s="66" t="s">
        <v>17</v>
      </c>
      <c r="B17" s="65" t="s">
        <v>38</v>
      </c>
      <c r="C17" s="64">
        <f>SUM(D17:F17)</f>
        <v>2</v>
      </c>
      <c r="D17" s="64">
        <f>D18</f>
        <v>0</v>
      </c>
      <c r="E17" s="64">
        <f t="shared" ref="E17:G17" si="5">E18</f>
        <v>2</v>
      </c>
      <c r="F17" s="64">
        <f t="shared" si="5"/>
        <v>0</v>
      </c>
      <c r="G17" s="64">
        <f t="shared" si="5"/>
        <v>0</v>
      </c>
      <c r="H17" s="63"/>
      <c r="I17" s="63">
        <v>10</v>
      </c>
      <c r="J17" s="35"/>
      <c r="K17" s="41"/>
      <c r="L17" s="41"/>
      <c r="M17" s="36" t="s">
        <v>19</v>
      </c>
      <c r="N17" s="36"/>
      <c r="O17" s="36"/>
    </row>
    <row r="18" spans="1:1018">
      <c r="A18" s="113" t="s">
        <v>20</v>
      </c>
      <c r="B18" s="115" t="s">
        <v>39</v>
      </c>
      <c r="C18" s="61"/>
      <c r="D18" s="116"/>
      <c r="E18" s="117">
        <v>2</v>
      </c>
      <c r="F18" s="61"/>
      <c r="G18" s="61"/>
      <c r="H18" s="118"/>
      <c r="I18" s="37"/>
      <c r="J18" s="121">
        <v>1</v>
      </c>
      <c r="K18" s="121" t="s">
        <v>40</v>
      </c>
      <c r="L18" s="39"/>
      <c r="M18" s="39" t="s">
        <v>23</v>
      </c>
      <c r="N18" s="121" t="s">
        <v>24</v>
      </c>
      <c r="O18" s="17" t="s">
        <v>25</v>
      </c>
    </row>
    <row r="19" spans="1:1018" ht="15">
      <c r="B19" s="60"/>
      <c r="H19" s="1"/>
      <c r="I19" s="1"/>
      <c r="J19" s="1"/>
      <c r="K19" s="1"/>
      <c r="L19" s="1"/>
      <c r="M19" s="1"/>
      <c r="N19" s="1"/>
      <c r="O19" s="1"/>
      <c r="ALV19"/>
      <c r="ALW19"/>
      <c r="ALX19"/>
      <c r="ALY19"/>
      <c r="ALZ19"/>
      <c r="AMA19"/>
      <c r="AMB19"/>
      <c r="AMC19"/>
      <c r="AMD19"/>
    </row>
    <row r="20" spans="1:1018" ht="15">
      <c r="A20" s="58" t="s">
        <v>41</v>
      </c>
      <c r="H20" s="1"/>
      <c r="I20" s="1"/>
      <c r="J20" s="1"/>
      <c r="K20" s="1"/>
      <c r="L20" s="1"/>
      <c r="M20" s="1"/>
      <c r="N20" s="1"/>
      <c r="O20" s="1"/>
      <c r="ALV20"/>
      <c r="ALW20"/>
      <c r="ALX20"/>
      <c r="ALY20"/>
      <c r="ALZ20"/>
      <c r="AMA20"/>
      <c r="AMB20"/>
      <c r="AMC20"/>
      <c r="AMD20"/>
    </row>
    <row r="21" spans="1:1018">
      <c r="H21" s="1"/>
      <c r="I21" s="1"/>
      <c r="J21" s="1"/>
      <c r="K21" s="1"/>
      <c r="L21" s="1"/>
      <c r="M21" s="1"/>
      <c r="O21" s="1"/>
      <c r="ALV21"/>
      <c r="ALW21"/>
      <c r="ALX21"/>
      <c r="ALY21"/>
      <c r="ALZ21"/>
      <c r="AMA21"/>
      <c r="AMB21"/>
      <c r="AMC21"/>
      <c r="AMD21"/>
    </row>
    <row r="22" spans="1:1018" ht="18.75">
      <c r="A22" s="59" t="s">
        <v>42</v>
      </c>
      <c r="B22" s="59"/>
      <c r="C22" s="59"/>
      <c r="D22" s="59"/>
      <c r="E22" s="59"/>
      <c r="F22" s="59"/>
      <c r="G22" s="95"/>
      <c r="H22" s="1"/>
      <c r="I22" s="1"/>
      <c r="J22" s="1"/>
      <c r="K22" s="1"/>
      <c r="L22" s="1"/>
      <c r="M22" s="1"/>
      <c r="O22" s="1"/>
      <c r="ALV22"/>
      <c r="ALW22"/>
      <c r="ALX22"/>
      <c r="ALY22"/>
      <c r="ALZ22"/>
      <c r="AMA22"/>
      <c r="AMB22"/>
      <c r="AMC22"/>
      <c r="AMD22"/>
    </row>
    <row r="23" spans="1:1018" ht="18.75">
      <c r="G23" s="98"/>
      <c r="H23" s="1"/>
      <c r="I23" s="1"/>
      <c r="J23" s="1"/>
      <c r="K23" s="1"/>
      <c r="L23" s="1"/>
      <c r="M23" s="1"/>
      <c r="N23" s="1"/>
      <c r="O23" s="1"/>
      <c r="ALV23"/>
      <c r="ALW23"/>
      <c r="ALX23"/>
      <c r="ALY23"/>
      <c r="ALZ23"/>
      <c r="AMA23"/>
      <c r="AMB23"/>
      <c r="AMC23"/>
      <c r="AMD23"/>
    </row>
    <row r="24" spans="1:1018">
      <c r="A24" s="58" t="s">
        <v>43</v>
      </c>
    </row>
    <row r="25" spans="1:1018">
      <c r="A25" s="58" t="s">
        <v>44</v>
      </c>
    </row>
    <row r="26" spans="1:1018" ht="18.75">
      <c r="E26" s="99"/>
    </row>
    <row r="27" spans="1:1018" ht="18.75">
      <c r="E27" s="99"/>
    </row>
    <row r="30" spans="1:1018">
      <c r="I30" s="82"/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</sheetPr>
  <dimension ref="A1:AMH20"/>
  <sheetViews>
    <sheetView zoomScale="40" zoomScaleNormal="40" workbookViewId="0">
      <pane ySplit="2" topLeftCell="A3" activePane="bottomLeft" state="frozen"/>
      <selection pane="bottomLeft" activeCell="D13" sqref="D13:E13"/>
    </sheetView>
  </sheetViews>
  <sheetFormatPr baseColWidth="10" defaultColWidth="29.42578125" defaultRowHeight="15.75"/>
  <cols>
    <col min="1" max="2" width="29.42578125" style="23"/>
    <col min="3" max="3" width="25.7109375" style="23" customWidth="1"/>
    <col min="4" max="4" width="10.85546875" style="23" customWidth="1"/>
    <col min="5" max="5" width="10" style="23" customWidth="1"/>
    <col min="6" max="6" width="9.42578125" style="23" customWidth="1"/>
    <col min="7" max="7" width="9.140625" style="23" customWidth="1"/>
    <col min="8" max="8" width="15" style="23" customWidth="1"/>
    <col min="9" max="9" width="13.28515625" style="23" customWidth="1"/>
    <col min="10" max="13" width="29.42578125" style="23"/>
    <col min="14" max="14" width="33.28515625" style="23" customWidth="1"/>
    <col min="15" max="1022" width="29.42578125" style="23"/>
  </cols>
  <sheetData>
    <row r="1" spans="1:16" ht="78" customHeight="1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5" t="s">
        <v>7</v>
      </c>
      <c r="I1" s="25" t="s">
        <v>8</v>
      </c>
      <c r="J1" s="25" t="s">
        <v>9</v>
      </c>
      <c r="K1" s="25" t="s">
        <v>74</v>
      </c>
      <c r="L1" s="27" t="s">
        <v>120</v>
      </c>
      <c r="M1" s="27" t="s">
        <v>12</v>
      </c>
      <c r="N1" s="28" t="s">
        <v>98</v>
      </c>
      <c r="O1" s="7" t="s">
        <v>14</v>
      </c>
    </row>
    <row r="2" spans="1:16" s="32" customFormat="1" ht="31.5">
      <c r="A2" s="50" t="str">
        <f ca="1">RIGHT(CELL("filename",A$1),LEN(CELL("filename",A$1))-SEARCH("]",CELL("filename",A$1),1))</f>
        <v>MCC S9 GL_FIA&amp;FC</v>
      </c>
      <c r="B2" s="50" t="s">
        <v>131</v>
      </c>
      <c r="C2" s="50">
        <f>SUM(D2:F2)</f>
        <v>202</v>
      </c>
      <c r="D2" s="50">
        <f>SUMPRODUCT(D3:D224,$P3:$P224)</f>
        <v>200</v>
      </c>
      <c r="E2" s="50">
        <f>SUMPRODUCT(E3:E224,$P3:$P224)</f>
        <v>2</v>
      </c>
      <c r="F2" s="50">
        <f>SUMPRODUCT(F3:F224,$P3:$P224)</f>
        <v>0</v>
      </c>
      <c r="G2" s="50">
        <f>SUMPRODUCT(G3:G224,$P3:$P224)</f>
        <v>115</v>
      </c>
      <c r="H2" s="50"/>
      <c r="I2" s="50">
        <f>SUMPRODUCT(I3:I224,$P3:$P224)</f>
        <v>30</v>
      </c>
      <c r="J2" s="50"/>
      <c r="K2" s="50"/>
      <c r="L2" s="31"/>
      <c r="M2" s="31"/>
      <c r="N2" s="31"/>
      <c r="O2" s="10"/>
    </row>
    <row r="3" spans="1:16">
      <c r="A3" s="33" t="s">
        <v>17</v>
      </c>
      <c r="B3" s="33" t="s">
        <v>132</v>
      </c>
      <c r="C3" s="34">
        <f>SUM(D3:F3)</f>
        <v>92</v>
      </c>
      <c r="D3" s="34">
        <f>SUM(D4:D8)-D8</f>
        <v>92</v>
      </c>
      <c r="E3" s="34">
        <f t="shared" ref="E3:G3" si="0">SUM(E4:E8)-E8</f>
        <v>0</v>
      </c>
      <c r="F3" s="34">
        <f t="shared" si="0"/>
        <v>0</v>
      </c>
      <c r="G3" s="34">
        <f t="shared" si="0"/>
        <v>55</v>
      </c>
      <c r="H3" s="33"/>
      <c r="I3" s="33">
        <v>7</v>
      </c>
      <c r="J3" s="33"/>
      <c r="K3" s="33"/>
      <c r="L3" s="35"/>
      <c r="M3" s="36" t="s">
        <v>19</v>
      </c>
      <c r="N3" s="36"/>
      <c r="O3" s="14"/>
      <c r="P3" s="32">
        <f>IF(ISBLANK(A3),0,1)</f>
        <v>1</v>
      </c>
    </row>
    <row r="4" spans="1:16">
      <c r="A4" s="37" t="s">
        <v>20</v>
      </c>
      <c r="B4" s="48" t="s">
        <v>133</v>
      </c>
      <c r="C4" s="49"/>
      <c r="D4" s="49">
        <v>26</v>
      </c>
      <c r="E4" s="49"/>
      <c r="F4" s="49"/>
      <c r="G4" s="49">
        <v>15</v>
      </c>
      <c r="H4" s="148">
        <f>2/7</f>
        <v>0.2857142857142857</v>
      </c>
      <c r="I4" s="118"/>
      <c r="J4" s="118">
        <v>2</v>
      </c>
      <c r="K4" s="118" t="s">
        <v>22</v>
      </c>
      <c r="L4" s="39"/>
      <c r="M4" s="39" t="s">
        <v>23</v>
      </c>
      <c r="N4" s="39" t="s">
        <v>134</v>
      </c>
      <c r="O4" s="17" t="s">
        <v>79</v>
      </c>
    </row>
    <row r="5" spans="1:16">
      <c r="A5" s="37" t="s">
        <v>20</v>
      </c>
      <c r="B5" s="48" t="s">
        <v>135</v>
      </c>
      <c r="C5" s="49"/>
      <c r="D5" s="49">
        <v>18</v>
      </c>
      <c r="E5" s="49"/>
      <c r="F5" s="49"/>
      <c r="G5" s="49">
        <v>10</v>
      </c>
      <c r="H5" s="148">
        <f>1/7</f>
        <v>0.14285714285714285</v>
      </c>
      <c r="I5" s="118"/>
      <c r="J5" s="118">
        <v>2</v>
      </c>
      <c r="K5" s="118" t="s">
        <v>22</v>
      </c>
      <c r="L5" s="39"/>
      <c r="M5" s="39" t="s">
        <v>23</v>
      </c>
      <c r="N5" s="39" t="s">
        <v>134</v>
      </c>
      <c r="O5" s="17" t="s">
        <v>79</v>
      </c>
    </row>
    <row r="6" spans="1:16">
      <c r="A6" s="37" t="s">
        <v>20</v>
      </c>
      <c r="B6" s="48" t="s">
        <v>136</v>
      </c>
      <c r="C6" s="49"/>
      <c r="D6" s="49">
        <v>24</v>
      </c>
      <c r="E6" s="49"/>
      <c r="F6" s="49"/>
      <c r="G6" s="49">
        <v>15</v>
      </c>
      <c r="H6" s="148">
        <f>2/7</f>
        <v>0.2857142857142857</v>
      </c>
      <c r="I6" s="118"/>
      <c r="J6" s="118">
        <v>2</v>
      </c>
      <c r="K6" s="118" t="s">
        <v>22</v>
      </c>
      <c r="L6" s="39"/>
      <c r="M6" s="39" t="s">
        <v>23</v>
      </c>
      <c r="N6" s="39" t="s">
        <v>134</v>
      </c>
      <c r="O6" s="17" t="s">
        <v>79</v>
      </c>
    </row>
    <row r="7" spans="1:16">
      <c r="A7" s="37" t="s">
        <v>20</v>
      </c>
      <c r="B7" s="48" t="s">
        <v>137</v>
      </c>
      <c r="C7" s="49"/>
      <c r="D7" s="49">
        <v>24</v>
      </c>
      <c r="E7" s="49"/>
      <c r="F7" s="49"/>
      <c r="G7" s="49">
        <v>15</v>
      </c>
      <c r="H7" s="148">
        <f>2/7</f>
        <v>0.2857142857142857</v>
      </c>
      <c r="I7" s="118"/>
      <c r="J7" s="118">
        <v>2</v>
      </c>
      <c r="K7" s="118" t="s">
        <v>22</v>
      </c>
      <c r="L7" s="39"/>
      <c r="M7" s="39" t="s">
        <v>23</v>
      </c>
      <c r="N7" s="39" t="s">
        <v>134</v>
      </c>
      <c r="O7" s="17" t="s">
        <v>79</v>
      </c>
    </row>
    <row r="8" spans="1:16">
      <c r="A8" s="33" t="s">
        <v>17</v>
      </c>
      <c r="B8" s="33" t="s">
        <v>138</v>
      </c>
      <c r="C8" s="34">
        <f>SUM(D8:F8)</f>
        <v>108</v>
      </c>
      <c r="D8" s="34">
        <f>SUM(D9:D12)-D12</f>
        <v>108</v>
      </c>
      <c r="E8" s="34">
        <f t="shared" ref="E8:G8" si="1">SUM(E9:E12)-E12</f>
        <v>0</v>
      </c>
      <c r="F8" s="34">
        <f t="shared" si="1"/>
        <v>0</v>
      </c>
      <c r="G8" s="34">
        <f t="shared" si="1"/>
        <v>60</v>
      </c>
      <c r="H8" s="33"/>
      <c r="I8" s="33">
        <v>8</v>
      </c>
      <c r="J8" s="40"/>
      <c r="K8" s="40"/>
      <c r="L8" s="35"/>
      <c r="M8" s="36" t="s">
        <v>19</v>
      </c>
      <c r="N8" s="36"/>
      <c r="O8" s="35"/>
      <c r="P8" s="32">
        <f>IF(ISBLANK(A8),0,1)</f>
        <v>1</v>
      </c>
    </row>
    <row r="9" spans="1:16">
      <c r="A9" s="37" t="s">
        <v>20</v>
      </c>
      <c r="B9" s="37" t="s">
        <v>139</v>
      </c>
      <c r="C9" s="49"/>
      <c r="D9" s="49">
        <v>28</v>
      </c>
      <c r="E9" s="49"/>
      <c r="F9" s="49"/>
      <c r="G9" s="49">
        <v>15</v>
      </c>
      <c r="H9" s="118">
        <f>2/8</f>
        <v>0.25</v>
      </c>
      <c r="I9" s="119"/>
      <c r="J9" s="118">
        <v>2</v>
      </c>
      <c r="K9" s="37" t="s">
        <v>22</v>
      </c>
      <c r="L9" s="39"/>
      <c r="M9" s="39" t="s">
        <v>23</v>
      </c>
      <c r="N9" s="39" t="s">
        <v>134</v>
      </c>
      <c r="O9" s="17" t="s">
        <v>79</v>
      </c>
    </row>
    <row r="10" spans="1:16">
      <c r="A10" s="37" t="s">
        <v>20</v>
      </c>
      <c r="B10" s="37" t="s">
        <v>140</v>
      </c>
      <c r="C10" s="49"/>
      <c r="D10" s="49">
        <v>32</v>
      </c>
      <c r="E10" s="49"/>
      <c r="F10" s="49"/>
      <c r="G10" s="49">
        <v>15</v>
      </c>
      <c r="H10" s="118">
        <f>3/8</f>
        <v>0.375</v>
      </c>
      <c r="I10" s="119"/>
      <c r="J10" s="118">
        <v>2</v>
      </c>
      <c r="K10" s="37" t="s">
        <v>22</v>
      </c>
      <c r="L10" s="39"/>
      <c r="M10" s="39" t="s">
        <v>23</v>
      </c>
      <c r="N10" s="39" t="s">
        <v>134</v>
      </c>
      <c r="O10" s="17" t="s">
        <v>79</v>
      </c>
    </row>
    <row r="11" spans="1:16">
      <c r="A11" s="37" t="s">
        <v>20</v>
      </c>
      <c r="B11" s="37" t="s">
        <v>141</v>
      </c>
      <c r="C11" s="49"/>
      <c r="D11" s="49">
        <v>48</v>
      </c>
      <c r="E11" s="49"/>
      <c r="F11" s="49"/>
      <c r="G11" s="49">
        <v>30</v>
      </c>
      <c r="H11" s="118">
        <f>3/8</f>
        <v>0.375</v>
      </c>
      <c r="I11" s="118"/>
      <c r="J11" s="118">
        <v>2</v>
      </c>
      <c r="K11" s="37" t="s">
        <v>22</v>
      </c>
      <c r="L11" s="39"/>
      <c r="M11" s="39" t="s">
        <v>23</v>
      </c>
      <c r="N11" s="39" t="s">
        <v>134</v>
      </c>
      <c r="O11" s="17" t="s">
        <v>79</v>
      </c>
    </row>
    <row r="12" spans="1:16">
      <c r="A12" s="33" t="s">
        <v>17</v>
      </c>
      <c r="B12" s="33" t="s">
        <v>142</v>
      </c>
      <c r="C12" s="34">
        <f>SUM(D12:F12)</f>
        <v>2</v>
      </c>
      <c r="D12" s="34">
        <f>SUM(D13:D15)-D15</f>
        <v>0</v>
      </c>
      <c r="E12" s="34">
        <f t="shared" ref="E12:G12" si="2">SUM(E13:E15)-E15</f>
        <v>2</v>
      </c>
      <c r="F12" s="34">
        <f t="shared" si="2"/>
        <v>0</v>
      </c>
      <c r="G12" s="34">
        <f t="shared" si="2"/>
        <v>0</v>
      </c>
      <c r="H12" s="33"/>
      <c r="I12" s="33">
        <v>15</v>
      </c>
      <c r="J12" s="40"/>
      <c r="K12" s="40"/>
      <c r="L12" s="35"/>
      <c r="M12" s="36" t="s">
        <v>19</v>
      </c>
      <c r="N12" s="36"/>
      <c r="O12" s="35"/>
      <c r="P12" s="32">
        <f>IF(ISBLANK(A12),0,1)</f>
        <v>1</v>
      </c>
    </row>
    <row r="13" spans="1:16">
      <c r="A13" s="118" t="s">
        <v>20</v>
      </c>
      <c r="B13" s="118" t="s">
        <v>128</v>
      </c>
      <c r="C13" s="61"/>
      <c r="D13" s="126"/>
      <c r="E13" s="126">
        <v>2</v>
      </c>
      <c r="F13" s="49"/>
      <c r="G13" s="49"/>
      <c r="H13" s="118"/>
      <c r="I13" s="118"/>
      <c r="J13" s="118">
        <v>1</v>
      </c>
      <c r="K13" s="118" t="s">
        <v>40</v>
      </c>
      <c r="L13" s="39"/>
      <c r="M13" s="39"/>
      <c r="N13" s="39" t="s">
        <v>129</v>
      </c>
      <c r="O13" s="17" t="s">
        <v>79</v>
      </c>
    </row>
    <row r="14" spans="1:16">
      <c r="A14" s="32"/>
      <c r="B14" s="32"/>
      <c r="C14" s="32"/>
      <c r="D14" s="32"/>
      <c r="E14" s="32"/>
      <c r="F14" s="32"/>
      <c r="G14" s="32"/>
      <c r="H14" s="32"/>
      <c r="I14" s="32"/>
      <c r="J14" s="32"/>
    </row>
    <row r="15" spans="1:16" ht="23.25">
      <c r="A15" s="58" t="s">
        <v>41</v>
      </c>
      <c r="B15" s="58"/>
      <c r="C15" s="58"/>
      <c r="D15" s="58"/>
      <c r="E15" s="58"/>
      <c r="F15" s="58"/>
      <c r="G15" s="58"/>
      <c r="H15" s="96"/>
      <c r="I15" s="58"/>
      <c r="J15" s="58"/>
      <c r="K15" s="58"/>
      <c r="L15" s="32"/>
      <c r="M15" s="32"/>
    </row>
    <row r="16" spans="1:16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ht="21">
      <c r="A17" s="59" t="s">
        <v>130</v>
      </c>
      <c r="B17" s="59"/>
      <c r="C17" s="59"/>
      <c r="D17" s="94"/>
      <c r="E17" s="59"/>
      <c r="F17" s="59"/>
      <c r="G17" s="59"/>
      <c r="H17" s="59"/>
      <c r="I17" s="59"/>
      <c r="J17" s="97"/>
      <c r="K17" s="59"/>
    </row>
    <row r="18" spans="1:11" ht="18.75">
      <c r="A18" s="59"/>
      <c r="B18" s="59"/>
      <c r="C18" s="59"/>
      <c r="D18" s="95"/>
      <c r="E18" s="59"/>
      <c r="F18" s="59"/>
      <c r="G18" s="59"/>
      <c r="H18" s="59"/>
      <c r="I18" s="59"/>
      <c r="J18" s="59"/>
      <c r="K18" s="59"/>
    </row>
    <row r="19" spans="1:11">
      <c r="A19" s="58" t="s">
        <v>43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</row>
    <row r="20" spans="1:11">
      <c r="A20" s="58" t="s">
        <v>44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AMH21"/>
  <sheetViews>
    <sheetView zoomScale="40" zoomScaleNormal="40" workbookViewId="0">
      <pane ySplit="2" topLeftCell="A3" activePane="bottomLeft" state="frozen"/>
      <selection pane="bottomLeft" activeCell="A14" sqref="A14:B14"/>
    </sheetView>
  </sheetViews>
  <sheetFormatPr baseColWidth="10" defaultColWidth="11.42578125" defaultRowHeight="15.75"/>
  <cols>
    <col min="1" max="1" width="29" style="23" customWidth="1"/>
    <col min="2" max="2" width="66.7109375" style="23" customWidth="1"/>
    <col min="3" max="3" width="18.42578125" style="23" customWidth="1"/>
    <col min="4" max="4" width="13" style="23" customWidth="1"/>
    <col min="5" max="5" width="8.42578125" style="23" customWidth="1"/>
    <col min="6" max="6" width="7.140625" style="23" customWidth="1"/>
    <col min="7" max="7" width="9.140625" style="23" customWidth="1"/>
    <col min="8" max="8" width="13.42578125" style="23" customWidth="1"/>
    <col min="9" max="9" width="19.28515625" style="23" customWidth="1"/>
    <col min="10" max="10" width="19.7109375" style="23" customWidth="1"/>
    <col min="11" max="11" width="28" style="23" customWidth="1"/>
    <col min="12" max="12" width="33.42578125" style="23" customWidth="1"/>
    <col min="13" max="13" width="22.42578125" style="23" customWidth="1"/>
    <col min="14" max="14" width="38" style="23" customWidth="1"/>
    <col min="15" max="1022" width="11.42578125" style="23"/>
  </cols>
  <sheetData>
    <row r="1" spans="1:16" ht="47.25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5" t="s">
        <v>7</v>
      </c>
      <c r="I1" s="25" t="s">
        <v>8</v>
      </c>
      <c r="J1" s="25" t="s">
        <v>9</v>
      </c>
      <c r="K1" s="25" t="s">
        <v>74</v>
      </c>
      <c r="L1" s="27" t="s">
        <v>120</v>
      </c>
      <c r="M1" s="27" t="s">
        <v>12</v>
      </c>
      <c r="N1" s="28" t="s">
        <v>98</v>
      </c>
      <c r="O1" s="7" t="s">
        <v>14</v>
      </c>
    </row>
    <row r="2" spans="1:16" s="32" customFormat="1" ht="42.75" customHeight="1">
      <c r="A2" s="29" t="str">
        <f ca="1">RIGHT(CELL("filename",A$1),LEN(CELL("filename",A$1))-SEARCH("]",CELL("filename",A$1),1))</f>
        <v>MCC S9 SE-MI_FIA&amp;FC</v>
      </c>
      <c r="B2" s="29" t="s">
        <v>131</v>
      </c>
      <c r="C2" s="29">
        <f>SUM(D2:F2)</f>
        <v>202</v>
      </c>
      <c r="D2" s="30">
        <f>SUMPRODUCT(D3:D160,$P3:$P160)</f>
        <v>200</v>
      </c>
      <c r="E2" s="30">
        <f>SUMPRODUCT(E3:E160,$P3:$P160)</f>
        <v>2</v>
      </c>
      <c r="F2" s="30">
        <f>SUMPRODUCT(F3:F160,$P3:$P160)</f>
        <v>0</v>
      </c>
      <c r="G2" s="30">
        <f>SUMPRODUCT(G3:G160,$P3:$P160)</f>
        <v>0</v>
      </c>
      <c r="H2" s="30"/>
      <c r="I2" s="30">
        <f>SUMPRODUCT(I3:I160,$P3:$P160)</f>
        <v>30</v>
      </c>
      <c r="J2" s="29"/>
      <c r="K2" s="29"/>
      <c r="L2" s="31"/>
      <c r="M2" s="31"/>
      <c r="N2" s="31"/>
      <c r="O2" s="10"/>
    </row>
    <row r="3" spans="1:16">
      <c r="A3" s="33" t="s">
        <v>17</v>
      </c>
      <c r="B3" s="33" t="s">
        <v>143</v>
      </c>
      <c r="C3" s="34">
        <f>SUM(D3:F3)</f>
        <v>96</v>
      </c>
      <c r="D3" s="34">
        <f>SUM(D4:D9)-D9</f>
        <v>96</v>
      </c>
      <c r="E3" s="34">
        <f t="shared" ref="E3:G3" si="0">SUM(E4:E9)-E9</f>
        <v>0</v>
      </c>
      <c r="F3" s="34">
        <f t="shared" si="0"/>
        <v>0</v>
      </c>
      <c r="G3" s="34">
        <f t="shared" si="0"/>
        <v>0</v>
      </c>
      <c r="H3" s="153"/>
      <c r="I3" s="33">
        <f>SUM(I4:I8)</f>
        <v>7</v>
      </c>
      <c r="J3" s="33"/>
      <c r="K3" s="33"/>
      <c r="L3" s="35"/>
      <c r="M3" s="36" t="s">
        <v>19</v>
      </c>
      <c r="N3" s="36" t="s">
        <v>19</v>
      </c>
      <c r="O3" s="14"/>
      <c r="P3" s="32">
        <f>IF(ISBLANK(A3),0,1)</f>
        <v>1</v>
      </c>
    </row>
    <row r="4" spans="1:16">
      <c r="A4" s="37" t="s">
        <v>20</v>
      </c>
      <c r="B4" s="23" t="s">
        <v>144</v>
      </c>
      <c r="C4" s="49"/>
      <c r="D4" s="49">
        <v>12</v>
      </c>
      <c r="E4" s="49"/>
      <c r="F4" s="49"/>
      <c r="G4" s="49"/>
      <c r="H4" s="151">
        <f>I4/$I$3</f>
        <v>0.14285714285714285</v>
      </c>
      <c r="I4" s="118">
        <v>1</v>
      </c>
      <c r="J4" s="118">
        <v>2</v>
      </c>
      <c r="K4" s="37" t="s">
        <v>22</v>
      </c>
      <c r="L4" s="39"/>
      <c r="M4" s="39" t="s">
        <v>23</v>
      </c>
      <c r="N4" s="39" t="s">
        <v>19</v>
      </c>
      <c r="O4" s="17" t="s">
        <v>79</v>
      </c>
    </row>
    <row r="5" spans="1:16">
      <c r="A5" s="37" t="s">
        <v>20</v>
      </c>
      <c r="B5" s="48" t="s">
        <v>145</v>
      </c>
      <c r="C5" s="49"/>
      <c r="D5" s="49">
        <v>20</v>
      </c>
      <c r="E5" s="49"/>
      <c r="F5" s="49"/>
      <c r="G5" s="49"/>
      <c r="H5" s="151">
        <f t="shared" ref="H5:H8" si="1">I5/$I$3</f>
        <v>0.21428571428571427</v>
      </c>
      <c r="I5" s="118">
        <v>1.5</v>
      </c>
      <c r="J5" s="118">
        <v>2</v>
      </c>
      <c r="K5" s="37" t="s">
        <v>22</v>
      </c>
      <c r="L5" s="39"/>
      <c r="M5" s="39" t="s">
        <v>23</v>
      </c>
      <c r="N5" s="39" t="s">
        <v>19</v>
      </c>
      <c r="O5" s="17" t="s">
        <v>79</v>
      </c>
    </row>
    <row r="6" spans="1:16">
      <c r="A6" s="37" t="s">
        <v>20</v>
      </c>
      <c r="B6" s="48" t="s">
        <v>146</v>
      </c>
      <c r="C6" s="49"/>
      <c r="D6" s="49">
        <v>20</v>
      </c>
      <c r="E6" s="49"/>
      <c r="F6" s="49"/>
      <c r="G6" s="49"/>
      <c r="H6" s="151">
        <f t="shared" si="1"/>
        <v>0.21428571428571427</v>
      </c>
      <c r="I6" s="118">
        <v>1.5</v>
      </c>
      <c r="J6" s="118">
        <v>2</v>
      </c>
      <c r="K6" s="37" t="s">
        <v>22</v>
      </c>
      <c r="L6" s="39"/>
      <c r="M6" s="39" t="s">
        <v>23</v>
      </c>
      <c r="N6" s="39" t="s">
        <v>19</v>
      </c>
      <c r="O6" s="17" t="s">
        <v>79</v>
      </c>
    </row>
    <row r="7" spans="1:16">
      <c r="A7" s="37" t="s">
        <v>20</v>
      </c>
      <c r="B7" s="48" t="s">
        <v>147</v>
      </c>
      <c r="C7" s="49"/>
      <c r="D7" s="49">
        <v>20</v>
      </c>
      <c r="E7" s="49"/>
      <c r="F7" s="49"/>
      <c r="G7" s="49"/>
      <c r="H7" s="151">
        <f t="shared" si="1"/>
        <v>0.21428571428571427</v>
      </c>
      <c r="I7" s="118">
        <v>1.5</v>
      </c>
      <c r="J7" s="118">
        <v>2</v>
      </c>
      <c r="K7" s="37" t="s">
        <v>22</v>
      </c>
      <c r="L7" s="39"/>
      <c r="M7" s="39" t="s">
        <v>23</v>
      </c>
      <c r="N7" s="39" t="s">
        <v>19</v>
      </c>
      <c r="O7" s="17" t="s">
        <v>79</v>
      </c>
    </row>
    <row r="8" spans="1:16">
      <c r="A8" s="37" t="s">
        <v>20</v>
      </c>
      <c r="B8" s="48" t="s">
        <v>148</v>
      </c>
      <c r="C8" s="49"/>
      <c r="D8" s="49">
        <v>24</v>
      </c>
      <c r="E8" s="49"/>
      <c r="F8" s="49"/>
      <c r="G8" s="49"/>
      <c r="H8" s="151">
        <f t="shared" si="1"/>
        <v>0.21428571428571427</v>
      </c>
      <c r="I8" s="118">
        <v>1.5</v>
      </c>
      <c r="J8" s="118">
        <v>2</v>
      </c>
      <c r="K8" s="37" t="s">
        <v>22</v>
      </c>
      <c r="L8" s="39"/>
      <c r="M8" s="39" t="s">
        <v>23</v>
      </c>
      <c r="N8" s="39" t="s">
        <v>19</v>
      </c>
      <c r="O8" s="17" t="s">
        <v>79</v>
      </c>
    </row>
    <row r="9" spans="1:16">
      <c r="A9" s="33" t="s">
        <v>17</v>
      </c>
      <c r="B9" s="33" t="s">
        <v>149</v>
      </c>
      <c r="C9" s="34">
        <f>SUM(D9:F9)</f>
        <v>104</v>
      </c>
      <c r="D9" s="34">
        <f>SUM(D10:D13)-D13</f>
        <v>104</v>
      </c>
      <c r="E9" s="34">
        <f t="shared" ref="E9:G9" si="2">SUM(E10:E13)-E13</f>
        <v>0</v>
      </c>
      <c r="F9" s="34">
        <f t="shared" si="2"/>
        <v>0</v>
      </c>
      <c r="G9" s="34">
        <f t="shared" si="2"/>
        <v>0</v>
      </c>
      <c r="H9" s="105"/>
      <c r="I9" s="33">
        <v>8</v>
      </c>
      <c r="J9" s="40"/>
      <c r="K9" s="40"/>
      <c r="L9" s="35"/>
      <c r="M9" s="36" t="s">
        <v>19</v>
      </c>
      <c r="N9" s="36" t="s">
        <v>19</v>
      </c>
      <c r="O9" s="35"/>
      <c r="P9" s="32">
        <f>IF(ISBLANK(A9),0,1)</f>
        <v>1</v>
      </c>
    </row>
    <row r="10" spans="1:16">
      <c r="A10" s="42" t="s">
        <v>20</v>
      </c>
      <c r="B10" s="37" t="s">
        <v>150</v>
      </c>
      <c r="C10" s="49"/>
      <c r="D10" s="49">
        <v>28</v>
      </c>
      <c r="E10" s="49"/>
      <c r="F10" s="49"/>
      <c r="G10" s="49"/>
      <c r="H10" s="152">
        <f>2/8</f>
        <v>0.25</v>
      </c>
      <c r="I10" s="118"/>
      <c r="J10" s="118">
        <v>2</v>
      </c>
      <c r="K10" s="37" t="s">
        <v>22</v>
      </c>
      <c r="L10" s="39"/>
      <c r="M10" s="39" t="s">
        <v>23</v>
      </c>
      <c r="N10" s="39" t="s">
        <v>19</v>
      </c>
      <c r="O10" s="17" t="s">
        <v>79</v>
      </c>
    </row>
    <row r="11" spans="1:16">
      <c r="A11" s="42" t="s">
        <v>20</v>
      </c>
      <c r="B11" s="37" t="s">
        <v>151</v>
      </c>
      <c r="C11" s="49"/>
      <c r="D11" s="49">
        <v>24</v>
      </c>
      <c r="E11" s="49"/>
      <c r="F11" s="49"/>
      <c r="G11" s="49"/>
      <c r="H11" s="152">
        <f>2/8</f>
        <v>0.25</v>
      </c>
      <c r="I11" s="118"/>
      <c r="J11" s="118">
        <v>2</v>
      </c>
      <c r="K11" s="37" t="s">
        <v>22</v>
      </c>
      <c r="L11" s="39"/>
      <c r="M11" s="39" t="s">
        <v>23</v>
      </c>
      <c r="N11" s="39" t="s">
        <v>19</v>
      </c>
      <c r="O11" s="17" t="s">
        <v>79</v>
      </c>
    </row>
    <row r="12" spans="1:16">
      <c r="A12" s="42" t="s">
        <v>20</v>
      </c>
      <c r="B12" s="37" t="s">
        <v>152</v>
      </c>
      <c r="C12" s="49"/>
      <c r="D12" s="49">
        <v>52</v>
      </c>
      <c r="E12" s="49"/>
      <c r="F12" s="49"/>
      <c r="G12" s="49"/>
      <c r="H12" s="151">
        <f>4/8</f>
        <v>0.5</v>
      </c>
      <c r="I12" s="118"/>
      <c r="J12" s="118">
        <v>2</v>
      </c>
      <c r="K12" s="37" t="s">
        <v>22</v>
      </c>
      <c r="L12" s="39"/>
      <c r="M12" s="39" t="s">
        <v>23</v>
      </c>
      <c r="N12" s="39" t="s">
        <v>19</v>
      </c>
      <c r="O12" s="17" t="s">
        <v>79</v>
      </c>
    </row>
    <row r="13" spans="1:16">
      <c r="A13" s="33" t="s">
        <v>17</v>
      </c>
      <c r="B13" s="33" t="s">
        <v>142</v>
      </c>
      <c r="C13" s="34">
        <f>SUM(D13:F13)</f>
        <v>2</v>
      </c>
      <c r="D13" s="34">
        <f>SUM(D14:D16)-D16</f>
        <v>0</v>
      </c>
      <c r="E13" s="34">
        <f t="shared" ref="E13:G13" si="3">SUM(E14:E16)-E16</f>
        <v>2</v>
      </c>
      <c r="F13" s="34">
        <f t="shared" si="3"/>
        <v>0</v>
      </c>
      <c r="G13" s="34">
        <f t="shared" si="3"/>
        <v>0</v>
      </c>
      <c r="H13" s="33"/>
      <c r="I13" s="33">
        <v>15</v>
      </c>
      <c r="J13" s="40"/>
      <c r="K13" s="40"/>
      <c r="L13" s="35"/>
      <c r="M13" s="36" t="s">
        <v>19</v>
      </c>
      <c r="N13" s="36" t="s">
        <v>19</v>
      </c>
      <c r="O13" s="35"/>
      <c r="P13" s="32">
        <f>IF(ISBLANK(A13),0,1)</f>
        <v>1</v>
      </c>
    </row>
    <row r="14" spans="1:16">
      <c r="A14" s="118" t="s">
        <v>20</v>
      </c>
      <c r="B14" s="118" t="s">
        <v>128</v>
      </c>
      <c r="C14" s="61"/>
      <c r="D14" s="126"/>
      <c r="E14" s="127">
        <v>2</v>
      </c>
      <c r="F14" s="49"/>
      <c r="G14" s="49"/>
      <c r="H14" s="118"/>
      <c r="I14" s="118"/>
      <c r="J14" s="118">
        <v>1</v>
      </c>
      <c r="K14" s="118" t="s">
        <v>40</v>
      </c>
      <c r="L14" s="39"/>
      <c r="M14" s="39"/>
      <c r="N14" s="39" t="s">
        <v>19</v>
      </c>
      <c r="O14" s="17" t="s">
        <v>79</v>
      </c>
    </row>
    <row r="15" spans="1:16">
      <c r="A15" s="32"/>
      <c r="B15" s="32"/>
      <c r="C15" s="32"/>
      <c r="D15" s="32"/>
      <c r="E15" s="32"/>
      <c r="F15" s="32"/>
      <c r="G15" s="32"/>
      <c r="H15" s="32"/>
      <c r="I15" s="32"/>
      <c r="J15" s="32"/>
    </row>
    <row r="16" spans="1:16" ht="21">
      <c r="A16" s="58" t="s">
        <v>41</v>
      </c>
      <c r="B16" s="58"/>
      <c r="C16" s="58"/>
      <c r="D16" s="58"/>
      <c r="E16" s="58"/>
      <c r="F16" s="58"/>
      <c r="G16" s="58"/>
      <c r="H16" s="97"/>
      <c r="I16" s="58"/>
      <c r="J16" s="58"/>
      <c r="K16" s="58"/>
    </row>
    <row r="17" spans="1:11" ht="21">
      <c r="A17" s="58"/>
      <c r="B17" s="58"/>
      <c r="C17" s="58"/>
      <c r="D17" s="58"/>
      <c r="E17" s="58"/>
      <c r="F17" s="58"/>
      <c r="G17" s="58"/>
      <c r="H17" s="97"/>
      <c r="I17" s="58"/>
      <c r="J17" s="58"/>
      <c r="K17" s="58"/>
    </row>
    <row r="18" spans="1:11">
      <c r="A18" s="59" t="s">
        <v>130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</row>
    <row r="19" spans="1:11" ht="21">
      <c r="A19" s="59"/>
      <c r="B19" s="59"/>
      <c r="C19" s="59"/>
      <c r="D19" s="59"/>
      <c r="E19" s="59"/>
      <c r="F19" s="59"/>
      <c r="G19" s="59"/>
      <c r="H19" s="97"/>
      <c r="I19" s="59"/>
      <c r="J19" s="59"/>
      <c r="K19" s="59"/>
    </row>
    <row r="20" spans="1:11">
      <c r="A20" s="58" t="s">
        <v>43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</row>
    <row r="21" spans="1:11">
      <c r="A21" s="58" t="s">
        <v>44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FF0000"/>
  </sheetPr>
  <dimension ref="A1:AMH19"/>
  <sheetViews>
    <sheetView tabSelected="1" zoomScale="55" zoomScaleNormal="55" workbookViewId="0">
      <pane ySplit="2" topLeftCell="A3" activePane="bottomLeft" state="frozen"/>
      <selection pane="bottomLeft" activeCell="C23" sqref="C23"/>
    </sheetView>
  </sheetViews>
  <sheetFormatPr baseColWidth="10" defaultColWidth="11.42578125" defaultRowHeight="15"/>
  <cols>
    <col min="1" max="1" width="26.28515625" style="1" customWidth="1"/>
    <col min="2" max="2" width="49.140625" style="1" customWidth="1"/>
    <col min="3" max="3" width="18.42578125" style="1" customWidth="1"/>
    <col min="4" max="4" width="7.85546875" style="1" customWidth="1"/>
    <col min="5" max="5" width="8.42578125" style="1" customWidth="1"/>
    <col min="6" max="6" width="7.140625" style="1" customWidth="1"/>
    <col min="7" max="7" width="9.140625" style="1" customWidth="1"/>
    <col min="8" max="8" width="5.42578125" style="1" customWidth="1"/>
    <col min="9" max="9" width="8.140625" style="1" customWidth="1"/>
    <col min="10" max="10" width="11.42578125" style="1"/>
    <col min="11" max="11" width="18.42578125" style="1" customWidth="1"/>
    <col min="12" max="13" width="22.140625" style="1" customWidth="1"/>
    <col min="14" max="14" width="27.42578125" style="1" customWidth="1"/>
    <col min="15" max="1022" width="11.42578125" style="1"/>
  </cols>
  <sheetData>
    <row r="1" spans="1:1022" ht="61.5" customHeight="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2" t="s">
        <v>8</v>
      </c>
      <c r="J1" s="5" t="s">
        <v>9</v>
      </c>
      <c r="K1" s="2" t="s">
        <v>97</v>
      </c>
      <c r="L1" s="6" t="s">
        <v>11</v>
      </c>
      <c r="M1" s="6" t="s">
        <v>12</v>
      </c>
      <c r="N1" s="7" t="s">
        <v>13</v>
      </c>
      <c r="O1" s="7" t="s">
        <v>14</v>
      </c>
    </row>
    <row r="2" spans="1:1022" s="11" customFormat="1" ht="18.75">
      <c r="A2" s="8" t="str">
        <f ca="1">RIGHT(CELL("filename",A$1),LEN(CELL("filename",A$1))-SEARCH("]",CELL("filename",A$1),1))</f>
        <v>MCC S10_FIA</v>
      </c>
      <c r="B2" s="8"/>
      <c r="C2" s="8">
        <f>SUM(D2:F2)</f>
        <v>194</v>
      </c>
      <c r="D2" s="9">
        <f>SUMPRODUCT(D3:D225,$P3:$P225)</f>
        <v>188</v>
      </c>
      <c r="E2" s="9">
        <f>SUMPRODUCT(E3:E225,$P3:$P225)</f>
        <v>6</v>
      </c>
      <c r="F2" s="9">
        <f>SUMPRODUCT(F3:F225,$P3:$P225)</f>
        <v>0</v>
      </c>
      <c r="G2" s="9">
        <f>SUMPRODUCT(G3:G225,$P3:$P225)</f>
        <v>52</v>
      </c>
      <c r="H2" s="9"/>
      <c r="I2" s="9">
        <f>SUMPRODUCT(I3:I225,$P3:$P225)</f>
        <v>30</v>
      </c>
      <c r="J2" s="10"/>
      <c r="K2" s="10"/>
      <c r="L2" s="10"/>
      <c r="M2" s="10"/>
      <c r="N2" s="10"/>
      <c r="O2" s="10"/>
    </row>
    <row r="3" spans="1:1022">
      <c r="A3" s="12" t="s">
        <v>17</v>
      </c>
      <c r="B3" s="51" t="s">
        <v>153</v>
      </c>
      <c r="C3" s="24">
        <f>SUM(D3:F3)</f>
        <v>156</v>
      </c>
      <c r="D3" s="24">
        <f>SUM(D4:D6)-D6</f>
        <v>156</v>
      </c>
      <c r="E3" s="24">
        <f t="shared" ref="E3:G3" si="0">SUM(E4:E6)-E6</f>
        <v>0</v>
      </c>
      <c r="F3" s="24">
        <f t="shared" si="0"/>
        <v>0</v>
      </c>
      <c r="G3" s="24">
        <f t="shared" si="0"/>
        <v>42</v>
      </c>
      <c r="H3" s="12"/>
      <c r="I3" s="12">
        <v>9</v>
      </c>
      <c r="J3" s="12"/>
      <c r="K3" s="12"/>
      <c r="L3" s="13"/>
      <c r="M3" s="14" t="s">
        <v>19</v>
      </c>
      <c r="N3" s="14" t="s">
        <v>19</v>
      </c>
      <c r="O3" s="14"/>
      <c r="P3" s="1">
        <f>IF(ISBLANK(A3),0,1)</f>
        <v>1</v>
      </c>
    </row>
    <row r="4" spans="1:1022">
      <c r="A4" s="15" t="s">
        <v>20</v>
      </c>
      <c r="B4" s="52" t="s">
        <v>154</v>
      </c>
      <c r="C4" s="16"/>
      <c r="D4" s="16">
        <v>24</v>
      </c>
      <c r="E4" s="16"/>
      <c r="F4" s="16"/>
      <c r="G4" s="16">
        <v>12</v>
      </c>
      <c r="H4" s="15">
        <f>2/9</f>
        <v>0.22222222222222221</v>
      </c>
      <c r="I4" s="15"/>
      <c r="J4" s="15">
        <v>3</v>
      </c>
      <c r="K4" s="15" t="s">
        <v>22</v>
      </c>
      <c r="L4" s="17"/>
      <c r="M4" s="17" t="s">
        <v>23</v>
      </c>
      <c r="N4" s="17" t="s">
        <v>19</v>
      </c>
      <c r="O4" s="17" t="s">
        <v>79</v>
      </c>
    </row>
    <row r="5" spans="1:1022">
      <c r="A5" s="15" t="s">
        <v>20</v>
      </c>
      <c r="B5" s="52" t="s">
        <v>155</v>
      </c>
      <c r="C5" s="16"/>
      <c r="D5" s="16">
        <v>132</v>
      </c>
      <c r="E5" s="16"/>
      <c r="F5" s="16"/>
      <c r="G5" s="16">
        <v>30</v>
      </c>
      <c r="H5" s="15">
        <f>6/9</f>
        <v>0.66666666666666663</v>
      </c>
      <c r="I5" s="15"/>
      <c r="J5" s="15">
        <v>1</v>
      </c>
      <c r="K5" s="15" t="s">
        <v>22</v>
      </c>
      <c r="L5" s="17"/>
      <c r="M5" s="17" t="s">
        <v>23</v>
      </c>
      <c r="N5" s="17" t="s">
        <v>19</v>
      </c>
      <c r="O5" s="17" t="s">
        <v>79</v>
      </c>
    </row>
    <row r="6" spans="1:1022">
      <c r="A6" s="12" t="s">
        <v>17</v>
      </c>
      <c r="B6" s="93" t="s">
        <v>156</v>
      </c>
      <c r="C6" s="24">
        <f>SUM(D6:F6)</f>
        <v>32</v>
      </c>
      <c r="D6" s="24">
        <f>SUM(D7:D9)-D9</f>
        <v>32</v>
      </c>
      <c r="E6" s="24">
        <f t="shared" ref="E6:G6" si="1">SUM(E7:E9)-E9</f>
        <v>0</v>
      </c>
      <c r="F6" s="24">
        <f t="shared" si="1"/>
        <v>0</v>
      </c>
      <c r="G6" s="24">
        <f t="shared" si="1"/>
        <v>10</v>
      </c>
      <c r="H6" s="145"/>
      <c r="I6" s="12">
        <v>1</v>
      </c>
      <c r="J6" s="18"/>
      <c r="K6" s="18"/>
      <c r="L6" s="19"/>
      <c r="M6" s="14" t="s">
        <v>19</v>
      </c>
      <c r="N6" s="14" t="s">
        <v>19</v>
      </c>
      <c r="O6" s="14"/>
      <c r="P6" s="1">
        <f>IF(ISBLANK(A6),0,1)</f>
        <v>1</v>
      </c>
    </row>
    <row r="7" spans="1:1022">
      <c r="A7" s="20" t="s">
        <v>20</v>
      </c>
      <c r="B7" s="53" t="s">
        <v>157</v>
      </c>
      <c r="C7" s="16"/>
      <c r="D7" s="16">
        <v>24</v>
      </c>
      <c r="E7" s="16"/>
      <c r="F7" s="16"/>
      <c r="G7" s="16">
        <v>10</v>
      </c>
      <c r="H7" s="138">
        <v>0.8</v>
      </c>
      <c r="I7" s="20"/>
      <c r="J7" s="15">
        <v>3</v>
      </c>
      <c r="K7" s="15" t="s">
        <v>22</v>
      </c>
      <c r="L7" s="54"/>
      <c r="M7" s="17" t="s">
        <v>23</v>
      </c>
      <c r="N7" s="17" t="s">
        <v>19</v>
      </c>
      <c r="O7" s="17" t="s">
        <v>79</v>
      </c>
    </row>
    <row r="8" spans="1:1022">
      <c r="A8" s="20" t="s">
        <v>20</v>
      </c>
      <c r="B8" s="53" t="s">
        <v>158</v>
      </c>
      <c r="C8" s="16"/>
      <c r="D8" s="16">
        <v>8</v>
      </c>
      <c r="E8" s="16"/>
      <c r="F8" s="16"/>
      <c r="G8" s="16">
        <v>0</v>
      </c>
      <c r="H8" s="138">
        <v>0.2</v>
      </c>
      <c r="I8" s="20"/>
      <c r="J8" s="15">
        <v>1</v>
      </c>
      <c r="K8" s="133" t="s">
        <v>40</v>
      </c>
      <c r="L8" s="17"/>
      <c r="M8" s="17" t="s">
        <v>23</v>
      </c>
      <c r="N8" s="17" t="s">
        <v>19</v>
      </c>
      <c r="O8" s="17" t="s">
        <v>79</v>
      </c>
    </row>
    <row r="9" spans="1:1022">
      <c r="A9" s="12" t="s">
        <v>17</v>
      </c>
      <c r="B9" s="51" t="s">
        <v>159</v>
      </c>
      <c r="C9" s="24">
        <f>SUM(D9:F9)</f>
        <v>6</v>
      </c>
      <c r="D9" s="24">
        <f>SUM(D10:D14)-D14</f>
        <v>0</v>
      </c>
      <c r="E9" s="24">
        <f t="shared" ref="E9:G9" si="2">SUM(E10:E14)-E14</f>
        <v>6</v>
      </c>
      <c r="F9" s="24">
        <f t="shared" si="2"/>
        <v>0</v>
      </c>
      <c r="G9" s="24">
        <f t="shared" si="2"/>
        <v>0</v>
      </c>
      <c r="H9" s="12"/>
      <c r="I9" s="12">
        <v>20</v>
      </c>
      <c r="J9" s="18"/>
      <c r="K9" s="18"/>
      <c r="L9" s="19"/>
      <c r="M9" s="14" t="s">
        <v>19</v>
      </c>
      <c r="N9" s="14"/>
      <c r="O9" s="14"/>
      <c r="P9" s="1">
        <f>IF(ISBLANK(A9),0,1)</f>
        <v>1</v>
      </c>
    </row>
    <row r="10" spans="1:1022">
      <c r="A10" s="133" t="s">
        <v>20</v>
      </c>
      <c r="B10" s="154" t="s">
        <v>160</v>
      </c>
      <c r="C10" s="61"/>
      <c r="D10" s="141"/>
      <c r="E10" s="124">
        <v>6</v>
      </c>
      <c r="F10" s="16"/>
      <c r="G10" s="16"/>
      <c r="H10" s="133"/>
      <c r="I10" s="133"/>
      <c r="J10" s="133">
        <v>1</v>
      </c>
      <c r="K10" s="133" t="s">
        <v>40</v>
      </c>
      <c r="L10" s="17"/>
      <c r="M10" s="17"/>
      <c r="N10" s="17" t="s">
        <v>19</v>
      </c>
      <c r="O10" s="17" t="s">
        <v>79</v>
      </c>
    </row>
    <row r="11" spans="1:1022">
      <c r="A11" s="21"/>
      <c r="B11" s="55"/>
      <c r="C11" s="21"/>
      <c r="D11" s="21"/>
      <c r="E11" s="21"/>
      <c r="F11" s="21"/>
      <c r="G11" s="21"/>
      <c r="H11" s="21"/>
      <c r="I11" s="21"/>
      <c r="J11" s="21"/>
    </row>
    <row r="12" spans="1:1022" s="86" customFormat="1" ht="21">
      <c r="A12" s="110" t="s">
        <v>41</v>
      </c>
      <c r="B12" s="85"/>
      <c r="C12" s="110"/>
      <c r="D12" s="110"/>
      <c r="E12" s="110"/>
      <c r="F12" s="110"/>
      <c r="G12" s="110"/>
      <c r="H12" s="97"/>
      <c r="I12" s="110"/>
      <c r="J12" s="110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  <c r="DB12" s="58"/>
      <c r="DC12" s="58"/>
      <c r="DD12" s="58"/>
      <c r="DE12" s="58"/>
      <c r="DF12" s="58"/>
      <c r="DG12" s="58"/>
      <c r="DH12" s="58"/>
      <c r="DI12" s="58"/>
      <c r="DJ12" s="58"/>
      <c r="DK12" s="58"/>
      <c r="DL12" s="58"/>
      <c r="DM12" s="58"/>
      <c r="DN12" s="58"/>
      <c r="DO12" s="58"/>
      <c r="DP12" s="58"/>
      <c r="DQ12" s="58"/>
      <c r="DR12" s="58"/>
      <c r="DS12" s="58"/>
      <c r="DT12" s="58"/>
      <c r="DU12" s="58"/>
      <c r="DV12" s="58"/>
      <c r="DW12" s="58"/>
      <c r="DX12" s="58"/>
      <c r="DY12" s="58"/>
      <c r="DZ12" s="58"/>
      <c r="EA12" s="58"/>
      <c r="EB12" s="58"/>
      <c r="EC12" s="58"/>
      <c r="ED12" s="58"/>
      <c r="EE12" s="58"/>
      <c r="EF12" s="58"/>
      <c r="EG12" s="58"/>
      <c r="EH12" s="58"/>
      <c r="EI12" s="58"/>
      <c r="EJ12" s="58"/>
      <c r="EK12" s="58"/>
      <c r="EL12" s="58"/>
      <c r="EM12" s="58"/>
      <c r="EN12" s="58"/>
      <c r="EO12" s="58"/>
      <c r="EP12" s="58"/>
      <c r="EQ12" s="58"/>
      <c r="ER12" s="58"/>
      <c r="ES12" s="58"/>
      <c r="ET12" s="58"/>
      <c r="EU12" s="58"/>
      <c r="EV12" s="58"/>
      <c r="EW12" s="58"/>
      <c r="EX12" s="58"/>
      <c r="EY12" s="58"/>
      <c r="EZ12" s="58"/>
      <c r="FA12" s="58"/>
      <c r="FB12" s="58"/>
      <c r="FC12" s="58"/>
      <c r="FD12" s="58"/>
      <c r="FE12" s="58"/>
      <c r="FF12" s="58"/>
      <c r="FG12" s="58"/>
      <c r="FH12" s="58"/>
      <c r="FI12" s="58"/>
      <c r="FJ12" s="58"/>
      <c r="FK12" s="58"/>
      <c r="FL12" s="58"/>
      <c r="FM12" s="58"/>
      <c r="FN12" s="58"/>
      <c r="FO12" s="58"/>
      <c r="FP12" s="58"/>
      <c r="FQ12" s="58"/>
      <c r="FR12" s="58"/>
      <c r="FS12" s="58"/>
      <c r="FT12" s="58"/>
      <c r="FU12" s="58"/>
      <c r="FV12" s="58"/>
      <c r="FW12" s="58"/>
      <c r="FX12" s="58"/>
      <c r="FY12" s="58"/>
      <c r="FZ12" s="58"/>
      <c r="GA12" s="58"/>
      <c r="GB12" s="58"/>
      <c r="GC12" s="58"/>
      <c r="GD12" s="58"/>
      <c r="GE12" s="58"/>
      <c r="GF12" s="58"/>
      <c r="GG12" s="58"/>
      <c r="GH12" s="58"/>
      <c r="GI12" s="58"/>
      <c r="GJ12" s="58"/>
      <c r="GK12" s="58"/>
      <c r="GL12" s="58"/>
      <c r="GM12" s="58"/>
      <c r="GN12" s="58"/>
      <c r="GO12" s="58"/>
      <c r="GP12" s="58"/>
      <c r="GQ12" s="58"/>
      <c r="GR12" s="58"/>
      <c r="GS12" s="58"/>
      <c r="GT12" s="58"/>
      <c r="GU12" s="58"/>
      <c r="GV12" s="58"/>
      <c r="GW12" s="58"/>
      <c r="GX12" s="58"/>
      <c r="GY12" s="58"/>
      <c r="GZ12" s="58"/>
      <c r="HA12" s="58"/>
      <c r="HB12" s="58"/>
      <c r="HC12" s="58"/>
      <c r="HD12" s="58"/>
      <c r="HE12" s="58"/>
      <c r="HF12" s="58"/>
      <c r="HG12" s="58"/>
      <c r="HH12" s="58"/>
      <c r="HI12" s="58"/>
      <c r="HJ12" s="58"/>
      <c r="HK12" s="58"/>
      <c r="HL12" s="58"/>
      <c r="HM12" s="58"/>
      <c r="HN12" s="58"/>
      <c r="HO12" s="58"/>
      <c r="HP12" s="58"/>
      <c r="HQ12" s="58"/>
      <c r="HR12" s="58"/>
      <c r="HS12" s="58"/>
      <c r="HT12" s="58"/>
      <c r="HU12" s="58"/>
      <c r="HV12" s="58"/>
      <c r="HW12" s="58"/>
      <c r="HX12" s="58"/>
      <c r="HY12" s="58"/>
      <c r="HZ12" s="58"/>
      <c r="IA12" s="58"/>
      <c r="IB12" s="58"/>
      <c r="IC12" s="58"/>
      <c r="ID12" s="58"/>
      <c r="IE12" s="58"/>
      <c r="IF12" s="58"/>
      <c r="IG12" s="58"/>
      <c r="IH12" s="58"/>
      <c r="II12" s="58"/>
      <c r="IJ12" s="58"/>
      <c r="IK12" s="58"/>
      <c r="IL12" s="58"/>
      <c r="IM12" s="58"/>
      <c r="IN12" s="58"/>
      <c r="IO12" s="58"/>
      <c r="IP12" s="58"/>
      <c r="IQ12" s="58"/>
      <c r="IR12" s="58"/>
      <c r="IS12" s="58"/>
      <c r="IT12" s="58"/>
      <c r="IU12" s="58"/>
      <c r="IV12" s="58"/>
      <c r="IW12" s="58"/>
      <c r="IX12" s="58"/>
      <c r="IY12" s="58"/>
      <c r="IZ12" s="58"/>
      <c r="JA12" s="58"/>
      <c r="JB12" s="58"/>
      <c r="JC12" s="58"/>
      <c r="JD12" s="58"/>
      <c r="JE12" s="58"/>
      <c r="JF12" s="58"/>
      <c r="JG12" s="58"/>
      <c r="JH12" s="58"/>
      <c r="JI12" s="58"/>
      <c r="JJ12" s="58"/>
      <c r="JK12" s="58"/>
      <c r="JL12" s="58"/>
      <c r="JM12" s="58"/>
      <c r="JN12" s="58"/>
      <c r="JO12" s="58"/>
      <c r="JP12" s="58"/>
      <c r="JQ12" s="58"/>
      <c r="JR12" s="58"/>
      <c r="JS12" s="58"/>
      <c r="JT12" s="58"/>
      <c r="JU12" s="58"/>
      <c r="JV12" s="58"/>
      <c r="JW12" s="58"/>
      <c r="JX12" s="58"/>
      <c r="JY12" s="58"/>
      <c r="JZ12" s="58"/>
      <c r="KA12" s="58"/>
      <c r="KB12" s="58"/>
      <c r="KC12" s="58"/>
      <c r="KD12" s="58"/>
      <c r="KE12" s="58"/>
      <c r="KF12" s="58"/>
      <c r="KG12" s="58"/>
      <c r="KH12" s="58"/>
      <c r="KI12" s="58"/>
      <c r="KJ12" s="58"/>
      <c r="KK12" s="58"/>
      <c r="KL12" s="58"/>
      <c r="KM12" s="58"/>
      <c r="KN12" s="58"/>
      <c r="KO12" s="58"/>
      <c r="KP12" s="58"/>
      <c r="KQ12" s="58"/>
      <c r="KR12" s="58"/>
      <c r="KS12" s="58"/>
      <c r="KT12" s="58"/>
      <c r="KU12" s="58"/>
      <c r="KV12" s="58"/>
      <c r="KW12" s="58"/>
      <c r="KX12" s="58"/>
      <c r="KY12" s="58"/>
      <c r="KZ12" s="58"/>
      <c r="LA12" s="58"/>
      <c r="LB12" s="58"/>
      <c r="LC12" s="58"/>
      <c r="LD12" s="58"/>
      <c r="LE12" s="58"/>
      <c r="LF12" s="58"/>
      <c r="LG12" s="58"/>
      <c r="LH12" s="58"/>
      <c r="LI12" s="58"/>
      <c r="LJ12" s="58"/>
      <c r="LK12" s="58"/>
      <c r="LL12" s="58"/>
      <c r="LM12" s="58"/>
      <c r="LN12" s="58"/>
      <c r="LO12" s="58"/>
      <c r="LP12" s="58"/>
      <c r="LQ12" s="58"/>
      <c r="LR12" s="58"/>
      <c r="LS12" s="58"/>
      <c r="LT12" s="58"/>
      <c r="LU12" s="58"/>
      <c r="LV12" s="58"/>
      <c r="LW12" s="58"/>
      <c r="LX12" s="58"/>
      <c r="LY12" s="58"/>
      <c r="LZ12" s="58"/>
      <c r="MA12" s="58"/>
      <c r="MB12" s="58"/>
      <c r="MC12" s="58"/>
      <c r="MD12" s="58"/>
      <c r="ME12" s="58"/>
      <c r="MF12" s="58"/>
      <c r="MG12" s="58"/>
      <c r="MH12" s="58"/>
      <c r="MI12" s="58"/>
      <c r="MJ12" s="58"/>
      <c r="MK12" s="58"/>
      <c r="ML12" s="58"/>
      <c r="MM12" s="58"/>
      <c r="MN12" s="58"/>
      <c r="MO12" s="58"/>
      <c r="MP12" s="58"/>
      <c r="MQ12" s="58"/>
      <c r="MR12" s="58"/>
      <c r="MS12" s="58"/>
      <c r="MT12" s="58"/>
      <c r="MU12" s="58"/>
      <c r="MV12" s="58"/>
      <c r="MW12" s="58"/>
      <c r="MX12" s="58"/>
      <c r="MY12" s="58"/>
      <c r="MZ12" s="58"/>
      <c r="NA12" s="58"/>
      <c r="NB12" s="58"/>
      <c r="NC12" s="58"/>
      <c r="ND12" s="58"/>
      <c r="NE12" s="58"/>
      <c r="NF12" s="58"/>
      <c r="NG12" s="58"/>
      <c r="NH12" s="58"/>
      <c r="NI12" s="58"/>
      <c r="NJ12" s="58"/>
      <c r="NK12" s="58"/>
      <c r="NL12" s="58"/>
      <c r="NM12" s="58"/>
      <c r="NN12" s="58"/>
      <c r="NO12" s="58"/>
      <c r="NP12" s="58"/>
      <c r="NQ12" s="58"/>
      <c r="NR12" s="58"/>
      <c r="NS12" s="58"/>
      <c r="NT12" s="58"/>
      <c r="NU12" s="58"/>
      <c r="NV12" s="58"/>
      <c r="NW12" s="58"/>
      <c r="NX12" s="58"/>
      <c r="NY12" s="58"/>
      <c r="NZ12" s="58"/>
      <c r="OA12" s="58"/>
      <c r="OB12" s="58"/>
      <c r="OC12" s="58"/>
      <c r="OD12" s="58"/>
      <c r="OE12" s="58"/>
      <c r="OF12" s="58"/>
      <c r="OG12" s="58"/>
      <c r="OH12" s="58"/>
      <c r="OI12" s="58"/>
      <c r="OJ12" s="58"/>
      <c r="OK12" s="58"/>
      <c r="OL12" s="58"/>
      <c r="OM12" s="58"/>
      <c r="ON12" s="58"/>
      <c r="OO12" s="58"/>
      <c r="OP12" s="58"/>
      <c r="OQ12" s="58"/>
      <c r="OR12" s="58"/>
      <c r="OS12" s="58"/>
      <c r="OT12" s="58"/>
      <c r="OU12" s="58"/>
      <c r="OV12" s="58"/>
      <c r="OW12" s="58"/>
      <c r="OX12" s="58"/>
      <c r="OY12" s="58"/>
      <c r="OZ12" s="58"/>
      <c r="PA12" s="58"/>
      <c r="PB12" s="58"/>
      <c r="PC12" s="58"/>
      <c r="PD12" s="58"/>
      <c r="PE12" s="58"/>
      <c r="PF12" s="58"/>
      <c r="PG12" s="58"/>
      <c r="PH12" s="58"/>
      <c r="PI12" s="58"/>
      <c r="PJ12" s="58"/>
      <c r="PK12" s="58"/>
      <c r="PL12" s="58"/>
      <c r="PM12" s="58"/>
      <c r="PN12" s="58"/>
      <c r="PO12" s="58"/>
      <c r="PP12" s="58"/>
      <c r="PQ12" s="58"/>
      <c r="PR12" s="58"/>
      <c r="PS12" s="58"/>
      <c r="PT12" s="58"/>
      <c r="PU12" s="58"/>
      <c r="PV12" s="58"/>
      <c r="PW12" s="58"/>
      <c r="PX12" s="58"/>
      <c r="PY12" s="58"/>
      <c r="PZ12" s="58"/>
      <c r="QA12" s="58"/>
      <c r="QB12" s="58"/>
      <c r="QC12" s="58"/>
      <c r="QD12" s="58"/>
      <c r="QE12" s="58"/>
      <c r="QF12" s="58"/>
      <c r="QG12" s="58"/>
      <c r="QH12" s="58"/>
      <c r="QI12" s="58"/>
      <c r="QJ12" s="58"/>
      <c r="QK12" s="58"/>
      <c r="QL12" s="58"/>
      <c r="QM12" s="58"/>
      <c r="QN12" s="58"/>
      <c r="QO12" s="58"/>
      <c r="QP12" s="58"/>
      <c r="QQ12" s="58"/>
      <c r="QR12" s="58"/>
      <c r="QS12" s="58"/>
      <c r="QT12" s="58"/>
      <c r="QU12" s="58"/>
      <c r="QV12" s="58"/>
      <c r="QW12" s="58"/>
      <c r="QX12" s="58"/>
      <c r="QY12" s="58"/>
      <c r="QZ12" s="58"/>
      <c r="RA12" s="58"/>
      <c r="RB12" s="58"/>
      <c r="RC12" s="58"/>
      <c r="RD12" s="58"/>
      <c r="RE12" s="58"/>
      <c r="RF12" s="58"/>
      <c r="RG12" s="58"/>
      <c r="RH12" s="58"/>
      <c r="RI12" s="58"/>
      <c r="RJ12" s="58"/>
      <c r="RK12" s="58"/>
      <c r="RL12" s="58"/>
      <c r="RM12" s="58"/>
      <c r="RN12" s="58"/>
      <c r="RO12" s="58"/>
      <c r="RP12" s="58"/>
      <c r="RQ12" s="58"/>
      <c r="RR12" s="58"/>
      <c r="RS12" s="58"/>
      <c r="RT12" s="58"/>
      <c r="RU12" s="58"/>
      <c r="RV12" s="58"/>
      <c r="RW12" s="58"/>
      <c r="RX12" s="58"/>
      <c r="RY12" s="58"/>
      <c r="RZ12" s="58"/>
      <c r="SA12" s="58"/>
      <c r="SB12" s="58"/>
      <c r="SC12" s="58"/>
      <c r="SD12" s="58"/>
      <c r="SE12" s="58"/>
      <c r="SF12" s="58"/>
      <c r="SG12" s="58"/>
      <c r="SH12" s="58"/>
      <c r="SI12" s="58"/>
      <c r="SJ12" s="58"/>
      <c r="SK12" s="58"/>
      <c r="SL12" s="58"/>
      <c r="SM12" s="58"/>
      <c r="SN12" s="58"/>
      <c r="SO12" s="58"/>
      <c r="SP12" s="58"/>
      <c r="SQ12" s="58"/>
      <c r="SR12" s="58"/>
      <c r="SS12" s="58"/>
      <c r="ST12" s="58"/>
      <c r="SU12" s="58"/>
      <c r="SV12" s="58"/>
      <c r="SW12" s="58"/>
      <c r="SX12" s="58"/>
      <c r="SY12" s="58"/>
      <c r="SZ12" s="58"/>
      <c r="TA12" s="58"/>
      <c r="TB12" s="58"/>
      <c r="TC12" s="58"/>
      <c r="TD12" s="58"/>
      <c r="TE12" s="58"/>
      <c r="TF12" s="58"/>
      <c r="TG12" s="58"/>
      <c r="TH12" s="58"/>
      <c r="TI12" s="58"/>
      <c r="TJ12" s="58"/>
      <c r="TK12" s="58"/>
      <c r="TL12" s="58"/>
      <c r="TM12" s="58"/>
      <c r="TN12" s="58"/>
      <c r="TO12" s="58"/>
      <c r="TP12" s="58"/>
      <c r="TQ12" s="58"/>
      <c r="TR12" s="58"/>
      <c r="TS12" s="58"/>
      <c r="TT12" s="58"/>
      <c r="TU12" s="58"/>
      <c r="TV12" s="58"/>
      <c r="TW12" s="58"/>
      <c r="TX12" s="58"/>
      <c r="TY12" s="58"/>
      <c r="TZ12" s="58"/>
      <c r="UA12" s="58"/>
      <c r="UB12" s="58"/>
      <c r="UC12" s="58"/>
      <c r="UD12" s="58"/>
      <c r="UE12" s="58"/>
      <c r="UF12" s="58"/>
      <c r="UG12" s="58"/>
      <c r="UH12" s="58"/>
      <c r="UI12" s="58"/>
      <c r="UJ12" s="58"/>
      <c r="UK12" s="58"/>
      <c r="UL12" s="58"/>
      <c r="UM12" s="58"/>
      <c r="UN12" s="58"/>
      <c r="UO12" s="58"/>
      <c r="UP12" s="58"/>
      <c r="UQ12" s="58"/>
      <c r="UR12" s="58"/>
      <c r="US12" s="58"/>
      <c r="UT12" s="58"/>
      <c r="UU12" s="58"/>
      <c r="UV12" s="58"/>
      <c r="UW12" s="58"/>
      <c r="UX12" s="58"/>
      <c r="UY12" s="58"/>
      <c r="UZ12" s="58"/>
      <c r="VA12" s="58"/>
      <c r="VB12" s="58"/>
      <c r="VC12" s="58"/>
      <c r="VD12" s="58"/>
      <c r="VE12" s="58"/>
      <c r="VF12" s="58"/>
      <c r="VG12" s="58"/>
      <c r="VH12" s="58"/>
      <c r="VI12" s="58"/>
      <c r="VJ12" s="58"/>
      <c r="VK12" s="58"/>
      <c r="VL12" s="58"/>
      <c r="VM12" s="58"/>
      <c r="VN12" s="58"/>
      <c r="VO12" s="58"/>
      <c r="VP12" s="58"/>
      <c r="VQ12" s="58"/>
      <c r="VR12" s="58"/>
      <c r="VS12" s="58"/>
      <c r="VT12" s="58"/>
      <c r="VU12" s="58"/>
      <c r="VV12" s="58"/>
      <c r="VW12" s="58"/>
      <c r="VX12" s="58"/>
      <c r="VY12" s="58"/>
      <c r="VZ12" s="58"/>
      <c r="WA12" s="58"/>
      <c r="WB12" s="58"/>
      <c r="WC12" s="58"/>
      <c r="WD12" s="58"/>
      <c r="WE12" s="58"/>
      <c r="WF12" s="58"/>
      <c r="WG12" s="58"/>
      <c r="WH12" s="58"/>
      <c r="WI12" s="58"/>
      <c r="WJ12" s="58"/>
      <c r="WK12" s="58"/>
      <c r="WL12" s="58"/>
      <c r="WM12" s="58"/>
      <c r="WN12" s="58"/>
      <c r="WO12" s="58"/>
      <c r="WP12" s="58"/>
      <c r="WQ12" s="58"/>
      <c r="WR12" s="58"/>
      <c r="WS12" s="58"/>
      <c r="WT12" s="58"/>
      <c r="WU12" s="58"/>
      <c r="WV12" s="58"/>
      <c r="WW12" s="58"/>
      <c r="WX12" s="58"/>
      <c r="WY12" s="58"/>
      <c r="WZ12" s="58"/>
      <c r="XA12" s="58"/>
      <c r="XB12" s="58"/>
      <c r="XC12" s="58"/>
      <c r="XD12" s="58"/>
      <c r="XE12" s="58"/>
      <c r="XF12" s="58"/>
      <c r="XG12" s="58"/>
      <c r="XH12" s="58"/>
      <c r="XI12" s="58"/>
      <c r="XJ12" s="58"/>
      <c r="XK12" s="58"/>
      <c r="XL12" s="58"/>
      <c r="XM12" s="58"/>
      <c r="XN12" s="58"/>
      <c r="XO12" s="58"/>
      <c r="XP12" s="58"/>
      <c r="XQ12" s="58"/>
      <c r="XR12" s="58"/>
      <c r="XS12" s="58"/>
      <c r="XT12" s="58"/>
      <c r="XU12" s="58"/>
      <c r="XV12" s="58"/>
      <c r="XW12" s="58"/>
      <c r="XX12" s="58"/>
      <c r="XY12" s="58"/>
      <c r="XZ12" s="58"/>
      <c r="YA12" s="58"/>
      <c r="YB12" s="58"/>
      <c r="YC12" s="58"/>
      <c r="YD12" s="58"/>
      <c r="YE12" s="58"/>
      <c r="YF12" s="58"/>
      <c r="YG12" s="58"/>
      <c r="YH12" s="58"/>
      <c r="YI12" s="58"/>
      <c r="YJ12" s="58"/>
      <c r="YK12" s="58"/>
      <c r="YL12" s="58"/>
      <c r="YM12" s="58"/>
      <c r="YN12" s="58"/>
      <c r="YO12" s="58"/>
      <c r="YP12" s="58"/>
      <c r="YQ12" s="58"/>
      <c r="YR12" s="58"/>
      <c r="YS12" s="58"/>
      <c r="YT12" s="58"/>
      <c r="YU12" s="58"/>
      <c r="YV12" s="58"/>
      <c r="YW12" s="58"/>
      <c r="YX12" s="58"/>
      <c r="YY12" s="58"/>
      <c r="YZ12" s="58"/>
      <c r="ZA12" s="58"/>
      <c r="ZB12" s="58"/>
      <c r="ZC12" s="58"/>
      <c r="ZD12" s="58"/>
      <c r="ZE12" s="58"/>
      <c r="ZF12" s="58"/>
      <c r="ZG12" s="58"/>
      <c r="ZH12" s="58"/>
      <c r="ZI12" s="58"/>
      <c r="ZJ12" s="58"/>
      <c r="ZK12" s="58"/>
      <c r="ZL12" s="58"/>
      <c r="ZM12" s="58"/>
      <c r="ZN12" s="58"/>
      <c r="ZO12" s="58"/>
      <c r="ZP12" s="58"/>
      <c r="ZQ12" s="58"/>
      <c r="ZR12" s="58"/>
      <c r="ZS12" s="58"/>
      <c r="ZT12" s="58"/>
      <c r="ZU12" s="58"/>
      <c r="ZV12" s="58"/>
      <c r="ZW12" s="58"/>
      <c r="ZX12" s="58"/>
      <c r="ZY12" s="58"/>
      <c r="ZZ12" s="58"/>
      <c r="AAA12" s="58"/>
      <c r="AAB12" s="58"/>
      <c r="AAC12" s="58"/>
      <c r="AAD12" s="58"/>
      <c r="AAE12" s="58"/>
      <c r="AAF12" s="58"/>
      <c r="AAG12" s="58"/>
      <c r="AAH12" s="58"/>
      <c r="AAI12" s="58"/>
      <c r="AAJ12" s="58"/>
      <c r="AAK12" s="58"/>
      <c r="AAL12" s="58"/>
      <c r="AAM12" s="58"/>
      <c r="AAN12" s="58"/>
      <c r="AAO12" s="58"/>
      <c r="AAP12" s="58"/>
      <c r="AAQ12" s="58"/>
      <c r="AAR12" s="58"/>
      <c r="AAS12" s="58"/>
      <c r="AAT12" s="58"/>
      <c r="AAU12" s="58"/>
      <c r="AAV12" s="58"/>
      <c r="AAW12" s="58"/>
      <c r="AAX12" s="58"/>
      <c r="AAY12" s="58"/>
      <c r="AAZ12" s="58"/>
      <c r="ABA12" s="58"/>
      <c r="ABB12" s="58"/>
      <c r="ABC12" s="58"/>
      <c r="ABD12" s="58"/>
      <c r="ABE12" s="58"/>
      <c r="ABF12" s="58"/>
      <c r="ABG12" s="58"/>
      <c r="ABH12" s="58"/>
      <c r="ABI12" s="58"/>
      <c r="ABJ12" s="58"/>
      <c r="ABK12" s="58"/>
      <c r="ABL12" s="58"/>
      <c r="ABM12" s="58"/>
      <c r="ABN12" s="58"/>
      <c r="ABO12" s="58"/>
      <c r="ABP12" s="58"/>
      <c r="ABQ12" s="58"/>
      <c r="ABR12" s="58"/>
      <c r="ABS12" s="58"/>
      <c r="ABT12" s="58"/>
      <c r="ABU12" s="58"/>
      <c r="ABV12" s="58"/>
      <c r="ABW12" s="58"/>
      <c r="ABX12" s="58"/>
      <c r="ABY12" s="58"/>
      <c r="ABZ12" s="58"/>
      <c r="ACA12" s="58"/>
      <c r="ACB12" s="58"/>
      <c r="ACC12" s="58"/>
      <c r="ACD12" s="58"/>
      <c r="ACE12" s="58"/>
      <c r="ACF12" s="58"/>
      <c r="ACG12" s="58"/>
      <c r="ACH12" s="58"/>
      <c r="ACI12" s="58"/>
      <c r="ACJ12" s="58"/>
      <c r="ACK12" s="58"/>
      <c r="ACL12" s="58"/>
      <c r="ACM12" s="58"/>
      <c r="ACN12" s="58"/>
      <c r="ACO12" s="58"/>
      <c r="ACP12" s="58"/>
      <c r="ACQ12" s="58"/>
      <c r="ACR12" s="58"/>
      <c r="ACS12" s="58"/>
      <c r="ACT12" s="58"/>
      <c r="ACU12" s="58"/>
      <c r="ACV12" s="58"/>
      <c r="ACW12" s="58"/>
      <c r="ACX12" s="58"/>
      <c r="ACY12" s="58"/>
      <c r="ACZ12" s="58"/>
      <c r="ADA12" s="58"/>
      <c r="ADB12" s="58"/>
      <c r="ADC12" s="58"/>
      <c r="ADD12" s="58"/>
      <c r="ADE12" s="58"/>
      <c r="ADF12" s="58"/>
      <c r="ADG12" s="58"/>
      <c r="ADH12" s="58"/>
      <c r="ADI12" s="58"/>
      <c r="ADJ12" s="58"/>
      <c r="ADK12" s="58"/>
      <c r="ADL12" s="58"/>
      <c r="ADM12" s="58"/>
      <c r="ADN12" s="58"/>
      <c r="ADO12" s="58"/>
      <c r="ADP12" s="58"/>
      <c r="ADQ12" s="58"/>
      <c r="ADR12" s="58"/>
      <c r="ADS12" s="58"/>
      <c r="ADT12" s="58"/>
      <c r="ADU12" s="58"/>
      <c r="ADV12" s="58"/>
      <c r="ADW12" s="58"/>
      <c r="ADX12" s="58"/>
      <c r="ADY12" s="58"/>
      <c r="ADZ12" s="58"/>
      <c r="AEA12" s="58"/>
      <c r="AEB12" s="58"/>
      <c r="AEC12" s="58"/>
      <c r="AED12" s="58"/>
      <c r="AEE12" s="58"/>
      <c r="AEF12" s="58"/>
      <c r="AEG12" s="58"/>
      <c r="AEH12" s="58"/>
      <c r="AEI12" s="58"/>
      <c r="AEJ12" s="58"/>
      <c r="AEK12" s="58"/>
      <c r="AEL12" s="58"/>
      <c r="AEM12" s="58"/>
      <c r="AEN12" s="58"/>
      <c r="AEO12" s="58"/>
      <c r="AEP12" s="58"/>
      <c r="AEQ12" s="58"/>
      <c r="AER12" s="58"/>
      <c r="AES12" s="58"/>
      <c r="AET12" s="58"/>
      <c r="AEU12" s="58"/>
      <c r="AEV12" s="58"/>
      <c r="AEW12" s="58"/>
      <c r="AEX12" s="58"/>
      <c r="AEY12" s="58"/>
      <c r="AEZ12" s="58"/>
      <c r="AFA12" s="58"/>
      <c r="AFB12" s="58"/>
      <c r="AFC12" s="58"/>
      <c r="AFD12" s="58"/>
      <c r="AFE12" s="58"/>
      <c r="AFF12" s="58"/>
      <c r="AFG12" s="58"/>
      <c r="AFH12" s="58"/>
      <c r="AFI12" s="58"/>
      <c r="AFJ12" s="58"/>
      <c r="AFK12" s="58"/>
      <c r="AFL12" s="58"/>
      <c r="AFM12" s="58"/>
      <c r="AFN12" s="58"/>
      <c r="AFO12" s="58"/>
      <c r="AFP12" s="58"/>
      <c r="AFQ12" s="58"/>
      <c r="AFR12" s="58"/>
      <c r="AFS12" s="58"/>
      <c r="AFT12" s="58"/>
      <c r="AFU12" s="58"/>
      <c r="AFV12" s="58"/>
      <c r="AFW12" s="58"/>
      <c r="AFX12" s="58"/>
      <c r="AFY12" s="58"/>
      <c r="AFZ12" s="58"/>
      <c r="AGA12" s="58"/>
      <c r="AGB12" s="58"/>
      <c r="AGC12" s="58"/>
      <c r="AGD12" s="58"/>
      <c r="AGE12" s="58"/>
      <c r="AGF12" s="58"/>
      <c r="AGG12" s="58"/>
      <c r="AGH12" s="58"/>
      <c r="AGI12" s="58"/>
      <c r="AGJ12" s="58"/>
      <c r="AGK12" s="58"/>
      <c r="AGL12" s="58"/>
      <c r="AGM12" s="58"/>
      <c r="AGN12" s="58"/>
      <c r="AGO12" s="58"/>
      <c r="AGP12" s="58"/>
      <c r="AGQ12" s="58"/>
      <c r="AGR12" s="58"/>
      <c r="AGS12" s="58"/>
      <c r="AGT12" s="58"/>
      <c r="AGU12" s="58"/>
      <c r="AGV12" s="58"/>
      <c r="AGW12" s="58"/>
      <c r="AGX12" s="58"/>
      <c r="AGY12" s="58"/>
      <c r="AGZ12" s="58"/>
      <c r="AHA12" s="58"/>
      <c r="AHB12" s="58"/>
      <c r="AHC12" s="58"/>
      <c r="AHD12" s="58"/>
      <c r="AHE12" s="58"/>
      <c r="AHF12" s="58"/>
      <c r="AHG12" s="58"/>
      <c r="AHH12" s="58"/>
      <c r="AHI12" s="58"/>
      <c r="AHJ12" s="58"/>
      <c r="AHK12" s="58"/>
      <c r="AHL12" s="58"/>
      <c r="AHM12" s="58"/>
      <c r="AHN12" s="58"/>
      <c r="AHO12" s="58"/>
      <c r="AHP12" s="58"/>
      <c r="AHQ12" s="58"/>
      <c r="AHR12" s="58"/>
      <c r="AHS12" s="58"/>
      <c r="AHT12" s="58"/>
      <c r="AHU12" s="58"/>
      <c r="AHV12" s="58"/>
      <c r="AHW12" s="58"/>
      <c r="AHX12" s="58"/>
      <c r="AHY12" s="58"/>
      <c r="AHZ12" s="58"/>
      <c r="AIA12" s="58"/>
      <c r="AIB12" s="58"/>
      <c r="AIC12" s="58"/>
      <c r="AID12" s="58"/>
      <c r="AIE12" s="58"/>
      <c r="AIF12" s="58"/>
      <c r="AIG12" s="58"/>
      <c r="AIH12" s="58"/>
      <c r="AII12" s="58"/>
      <c r="AIJ12" s="58"/>
      <c r="AIK12" s="58"/>
      <c r="AIL12" s="58"/>
      <c r="AIM12" s="58"/>
      <c r="AIN12" s="58"/>
      <c r="AIO12" s="58"/>
      <c r="AIP12" s="58"/>
      <c r="AIQ12" s="58"/>
      <c r="AIR12" s="58"/>
      <c r="AIS12" s="58"/>
      <c r="AIT12" s="58"/>
      <c r="AIU12" s="58"/>
      <c r="AIV12" s="58"/>
      <c r="AIW12" s="58"/>
      <c r="AIX12" s="58"/>
      <c r="AIY12" s="58"/>
      <c r="AIZ12" s="58"/>
      <c r="AJA12" s="58"/>
      <c r="AJB12" s="58"/>
      <c r="AJC12" s="58"/>
      <c r="AJD12" s="58"/>
      <c r="AJE12" s="58"/>
      <c r="AJF12" s="58"/>
      <c r="AJG12" s="58"/>
      <c r="AJH12" s="58"/>
      <c r="AJI12" s="58"/>
      <c r="AJJ12" s="58"/>
      <c r="AJK12" s="58"/>
      <c r="AJL12" s="58"/>
      <c r="AJM12" s="58"/>
      <c r="AJN12" s="58"/>
      <c r="AJO12" s="58"/>
      <c r="AJP12" s="58"/>
      <c r="AJQ12" s="58"/>
      <c r="AJR12" s="58"/>
      <c r="AJS12" s="58"/>
      <c r="AJT12" s="58"/>
      <c r="AJU12" s="58"/>
      <c r="AJV12" s="58"/>
      <c r="AJW12" s="58"/>
      <c r="AJX12" s="58"/>
      <c r="AJY12" s="58"/>
      <c r="AJZ12" s="58"/>
      <c r="AKA12" s="58"/>
      <c r="AKB12" s="58"/>
      <c r="AKC12" s="58"/>
      <c r="AKD12" s="58"/>
      <c r="AKE12" s="58"/>
      <c r="AKF12" s="58"/>
      <c r="AKG12" s="58"/>
      <c r="AKH12" s="58"/>
      <c r="AKI12" s="58"/>
      <c r="AKJ12" s="58"/>
      <c r="AKK12" s="58"/>
      <c r="AKL12" s="58"/>
      <c r="AKM12" s="58"/>
      <c r="AKN12" s="58"/>
      <c r="AKO12" s="58"/>
      <c r="AKP12" s="58"/>
      <c r="AKQ12" s="58"/>
      <c r="AKR12" s="58"/>
      <c r="AKS12" s="58"/>
      <c r="AKT12" s="58"/>
      <c r="AKU12" s="58"/>
      <c r="AKV12" s="58"/>
      <c r="AKW12" s="58"/>
      <c r="AKX12" s="58"/>
      <c r="AKY12" s="58"/>
      <c r="AKZ12" s="58"/>
      <c r="ALA12" s="58"/>
      <c r="ALB12" s="58"/>
      <c r="ALC12" s="58"/>
      <c r="ALD12" s="58"/>
      <c r="ALE12" s="58"/>
      <c r="ALF12" s="58"/>
      <c r="ALG12" s="58"/>
      <c r="ALH12" s="58"/>
      <c r="ALI12" s="58"/>
      <c r="ALJ12" s="58"/>
      <c r="ALK12" s="58"/>
      <c r="ALL12" s="58"/>
      <c r="ALM12" s="58"/>
      <c r="ALN12" s="58"/>
      <c r="ALO12" s="58"/>
      <c r="ALP12" s="58"/>
      <c r="ALQ12" s="58"/>
      <c r="ALR12" s="58"/>
      <c r="ALS12" s="58"/>
      <c r="ALT12" s="58"/>
      <c r="ALU12" s="58"/>
      <c r="ALV12" s="58"/>
      <c r="ALW12" s="58"/>
      <c r="ALX12" s="58"/>
      <c r="ALY12" s="58"/>
      <c r="ALZ12" s="58"/>
      <c r="AMA12" s="58"/>
      <c r="AMB12" s="58"/>
      <c r="AMC12" s="58"/>
      <c r="AMD12" s="58"/>
      <c r="AME12" s="58"/>
      <c r="AMF12" s="58"/>
      <c r="AMG12" s="58"/>
      <c r="AMH12" s="58"/>
    </row>
    <row r="13" spans="1:1022" s="86" customForma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  <c r="EA13" s="58"/>
      <c r="EB13" s="58"/>
      <c r="EC13" s="58"/>
      <c r="ED13" s="58"/>
      <c r="EE13" s="58"/>
      <c r="EF13" s="58"/>
      <c r="EG13" s="58"/>
      <c r="EH13" s="58"/>
      <c r="EI13" s="58"/>
      <c r="EJ13" s="58"/>
      <c r="EK13" s="58"/>
      <c r="EL13" s="58"/>
      <c r="EM13" s="58"/>
      <c r="EN13" s="58"/>
      <c r="EO13" s="58"/>
      <c r="EP13" s="58"/>
      <c r="EQ13" s="58"/>
      <c r="ER13" s="58"/>
      <c r="ES13" s="58"/>
      <c r="ET13" s="58"/>
      <c r="EU13" s="58"/>
      <c r="EV13" s="58"/>
      <c r="EW13" s="58"/>
      <c r="EX13" s="58"/>
      <c r="EY13" s="58"/>
      <c r="EZ13" s="58"/>
      <c r="FA13" s="58"/>
      <c r="FB13" s="58"/>
      <c r="FC13" s="58"/>
      <c r="FD13" s="58"/>
      <c r="FE13" s="58"/>
      <c r="FF13" s="58"/>
      <c r="FG13" s="58"/>
      <c r="FH13" s="58"/>
      <c r="FI13" s="58"/>
      <c r="FJ13" s="58"/>
      <c r="FK13" s="58"/>
      <c r="FL13" s="58"/>
      <c r="FM13" s="58"/>
      <c r="FN13" s="58"/>
      <c r="FO13" s="58"/>
      <c r="FP13" s="58"/>
      <c r="FQ13" s="58"/>
      <c r="FR13" s="58"/>
      <c r="FS13" s="58"/>
      <c r="FT13" s="58"/>
      <c r="FU13" s="58"/>
      <c r="FV13" s="58"/>
      <c r="FW13" s="58"/>
      <c r="FX13" s="58"/>
      <c r="FY13" s="58"/>
      <c r="FZ13" s="58"/>
      <c r="GA13" s="58"/>
      <c r="GB13" s="58"/>
      <c r="GC13" s="58"/>
      <c r="GD13" s="58"/>
      <c r="GE13" s="58"/>
      <c r="GF13" s="58"/>
      <c r="GG13" s="58"/>
      <c r="GH13" s="58"/>
      <c r="GI13" s="58"/>
      <c r="GJ13" s="58"/>
      <c r="GK13" s="58"/>
      <c r="GL13" s="58"/>
      <c r="GM13" s="58"/>
      <c r="GN13" s="58"/>
      <c r="GO13" s="58"/>
      <c r="GP13" s="58"/>
      <c r="GQ13" s="58"/>
      <c r="GR13" s="58"/>
      <c r="GS13" s="58"/>
      <c r="GT13" s="58"/>
      <c r="GU13" s="58"/>
      <c r="GV13" s="58"/>
      <c r="GW13" s="58"/>
      <c r="GX13" s="58"/>
      <c r="GY13" s="58"/>
      <c r="GZ13" s="58"/>
      <c r="HA13" s="58"/>
      <c r="HB13" s="58"/>
      <c r="HC13" s="58"/>
      <c r="HD13" s="58"/>
      <c r="HE13" s="58"/>
      <c r="HF13" s="58"/>
      <c r="HG13" s="58"/>
      <c r="HH13" s="58"/>
      <c r="HI13" s="58"/>
      <c r="HJ13" s="58"/>
      <c r="HK13" s="58"/>
      <c r="HL13" s="58"/>
      <c r="HM13" s="58"/>
      <c r="HN13" s="58"/>
      <c r="HO13" s="58"/>
      <c r="HP13" s="58"/>
      <c r="HQ13" s="58"/>
      <c r="HR13" s="58"/>
      <c r="HS13" s="58"/>
      <c r="HT13" s="58"/>
      <c r="HU13" s="58"/>
      <c r="HV13" s="58"/>
      <c r="HW13" s="58"/>
      <c r="HX13" s="58"/>
      <c r="HY13" s="58"/>
      <c r="HZ13" s="58"/>
      <c r="IA13" s="58"/>
      <c r="IB13" s="58"/>
      <c r="IC13" s="58"/>
      <c r="ID13" s="58"/>
      <c r="IE13" s="58"/>
      <c r="IF13" s="58"/>
      <c r="IG13" s="58"/>
      <c r="IH13" s="58"/>
      <c r="II13" s="58"/>
      <c r="IJ13" s="58"/>
      <c r="IK13" s="58"/>
      <c r="IL13" s="58"/>
      <c r="IM13" s="58"/>
      <c r="IN13" s="58"/>
      <c r="IO13" s="58"/>
      <c r="IP13" s="58"/>
      <c r="IQ13" s="58"/>
      <c r="IR13" s="58"/>
      <c r="IS13" s="58"/>
      <c r="IT13" s="58"/>
      <c r="IU13" s="58"/>
      <c r="IV13" s="58"/>
      <c r="IW13" s="58"/>
      <c r="IX13" s="58"/>
      <c r="IY13" s="58"/>
      <c r="IZ13" s="58"/>
      <c r="JA13" s="58"/>
      <c r="JB13" s="58"/>
      <c r="JC13" s="58"/>
      <c r="JD13" s="58"/>
      <c r="JE13" s="58"/>
      <c r="JF13" s="58"/>
      <c r="JG13" s="58"/>
      <c r="JH13" s="58"/>
      <c r="JI13" s="58"/>
      <c r="JJ13" s="58"/>
      <c r="JK13" s="58"/>
      <c r="JL13" s="58"/>
      <c r="JM13" s="58"/>
      <c r="JN13" s="58"/>
      <c r="JO13" s="58"/>
      <c r="JP13" s="58"/>
      <c r="JQ13" s="58"/>
      <c r="JR13" s="58"/>
      <c r="JS13" s="58"/>
      <c r="JT13" s="58"/>
      <c r="JU13" s="58"/>
      <c r="JV13" s="58"/>
      <c r="JW13" s="58"/>
      <c r="JX13" s="58"/>
      <c r="JY13" s="58"/>
      <c r="JZ13" s="58"/>
      <c r="KA13" s="58"/>
      <c r="KB13" s="58"/>
      <c r="KC13" s="58"/>
      <c r="KD13" s="58"/>
      <c r="KE13" s="58"/>
      <c r="KF13" s="58"/>
      <c r="KG13" s="58"/>
      <c r="KH13" s="58"/>
      <c r="KI13" s="58"/>
      <c r="KJ13" s="58"/>
      <c r="KK13" s="58"/>
      <c r="KL13" s="58"/>
      <c r="KM13" s="58"/>
      <c r="KN13" s="58"/>
      <c r="KO13" s="58"/>
      <c r="KP13" s="58"/>
      <c r="KQ13" s="58"/>
      <c r="KR13" s="58"/>
      <c r="KS13" s="58"/>
      <c r="KT13" s="58"/>
      <c r="KU13" s="58"/>
      <c r="KV13" s="58"/>
      <c r="KW13" s="58"/>
      <c r="KX13" s="58"/>
      <c r="KY13" s="58"/>
      <c r="KZ13" s="58"/>
      <c r="LA13" s="58"/>
      <c r="LB13" s="58"/>
      <c r="LC13" s="58"/>
      <c r="LD13" s="58"/>
      <c r="LE13" s="58"/>
      <c r="LF13" s="58"/>
      <c r="LG13" s="58"/>
      <c r="LH13" s="58"/>
      <c r="LI13" s="58"/>
      <c r="LJ13" s="58"/>
      <c r="LK13" s="58"/>
      <c r="LL13" s="58"/>
      <c r="LM13" s="58"/>
      <c r="LN13" s="58"/>
      <c r="LO13" s="58"/>
      <c r="LP13" s="58"/>
      <c r="LQ13" s="58"/>
      <c r="LR13" s="58"/>
      <c r="LS13" s="58"/>
      <c r="LT13" s="58"/>
      <c r="LU13" s="58"/>
      <c r="LV13" s="58"/>
      <c r="LW13" s="58"/>
      <c r="LX13" s="58"/>
      <c r="LY13" s="58"/>
      <c r="LZ13" s="58"/>
      <c r="MA13" s="58"/>
      <c r="MB13" s="58"/>
      <c r="MC13" s="58"/>
      <c r="MD13" s="58"/>
      <c r="ME13" s="58"/>
      <c r="MF13" s="58"/>
      <c r="MG13" s="58"/>
      <c r="MH13" s="58"/>
      <c r="MI13" s="58"/>
      <c r="MJ13" s="58"/>
      <c r="MK13" s="58"/>
      <c r="ML13" s="58"/>
      <c r="MM13" s="58"/>
      <c r="MN13" s="58"/>
      <c r="MO13" s="58"/>
      <c r="MP13" s="58"/>
      <c r="MQ13" s="58"/>
      <c r="MR13" s="58"/>
      <c r="MS13" s="58"/>
      <c r="MT13" s="58"/>
      <c r="MU13" s="58"/>
      <c r="MV13" s="58"/>
      <c r="MW13" s="58"/>
      <c r="MX13" s="58"/>
      <c r="MY13" s="58"/>
      <c r="MZ13" s="58"/>
      <c r="NA13" s="58"/>
      <c r="NB13" s="58"/>
      <c r="NC13" s="58"/>
      <c r="ND13" s="58"/>
      <c r="NE13" s="58"/>
      <c r="NF13" s="58"/>
      <c r="NG13" s="58"/>
      <c r="NH13" s="58"/>
      <c r="NI13" s="58"/>
      <c r="NJ13" s="58"/>
      <c r="NK13" s="58"/>
      <c r="NL13" s="58"/>
      <c r="NM13" s="58"/>
      <c r="NN13" s="58"/>
      <c r="NO13" s="58"/>
      <c r="NP13" s="58"/>
      <c r="NQ13" s="58"/>
      <c r="NR13" s="58"/>
      <c r="NS13" s="58"/>
      <c r="NT13" s="58"/>
      <c r="NU13" s="58"/>
      <c r="NV13" s="58"/>
      <c r="NW13" s="58"/>
      <c r="NX13" s="58"/>
      <c r="NY13" s="58"/>
      <c r="NZ13" s="58"/>
      <c r="OA13" s="58"/>
      <c r="OB13" s="58"/>
      <c r="OC13" s="58"/>
      <c r="OD13" s="58"/>
      <c r="OE13" s="58"/>
      <c r="OF13" s="58"/>
      <c r="OG13" s="58"/>
      <c r="OH13" s="58"/>
      <c r="OI13" s="58"/>
      <c r="OJ13" s="58"/>
      <c r="OK13" s="58"/>
      <c r="OL13" s="58"/>
      <c r="OM13" s="58"/>
      <c r="ON13" s="58"/>
      <c r="OO13" s="58"/>
      <c r="OP13" s="58"/>
      <c r="OQ13" s="58"/>
      <c r="OR13" s="58"/>
      <c r="OS13" s="58"/>
      <c r="OT13" s="58"/>
      <c r="OU13" s="58"/>
      <c r="OV13" s="58"/>
      <c r="OW13" s="58"/>
      <c r="OX13" s="58"/>
      <c r="OY13" s="58"/>
      <c r="OZ13" s="58"/>
      <c r="PA13" s="58"/>
      <c r="PB13" s="58"/>
      <c r="PC13" s="58"/>
      <c r="PD13" s="58"/>
      <c r="PE13" s="58"/>
      <c r="PF13" s="58"/>
      <c r="PG13" s="58"/>
      <c r="PH13" s="58"/>
      <c r="PI13" s="58"/>
      <c r="PJ13" s="58"/>
      <c r="PK13" s="58"/>
      <c r="PL13" s="58"/>
      <c r="PM13" s="58"/>
      <c r="PN13" s="58"/>
      <c r="PO13" s="58"/>
      <c r="PP13" s="58"/>
      <c r="PQ13" s="58"/>
      <c r="PR13" s="58"/>
      <c r="PS13" s="58"/>
      <c r="PT13" s="58"/>
      <c r="PU13" s="58"/>
      <c r="PV13" s="58"/>
      <c r="PW13" s="58"/>
      <c r="PX13" s="58"/>
      <c r="PY13" s="58"/>
      <c r="PZ13" s="58"/>
      <c r="QA13" s="58"/>
      <c r="QB13" s="58"/>
      <c r="QC13" s="58"/>
      <c r="QD13" s="58"/>
      <c r="QE13" s="58"/>
      <c r="QF13" s="58"/>
      <c r="QG13" s="58"/>
      <c r="QH13" s="58"/>
      <c r="QI13" s="58"/>
      <c r="QJ13" s="58"/>
      <c r="QK13" s="58"/>
      <c r="QL13" s="58"/>
      <c r="QM13" s="58"/>
      <c r="QN13" s="58"/>
      <c r="QO13" s="58"/>
      <c r="QP13" s="58"/>
      <c r="QQ13" s="58"/>
      <c r="QR13" s="58"/>
      <c r="QS13" s="58"/>
      <c r="QT13" s="58"/>
      <c r="QU13" s="58"/>
      <c r="QV13" s="58"/>
      <c r="QW13" s="58"/>
      <c r="QX13" s="58"/>
      <c r="QY13" s="58"/>
      <c r="QZ13" s="58"/>
      <c r="RA13" s="58"/>
      <c r="RB13" s="58"/>
      <c r="RC13" s="58"/>
      <c r="RD13" s="58"/>
      <c r="RE13" s="58"/>
      <c r="RF13" s="58"/>
      <c r="RG13" s="58"/>
      <c r="RH13" s="58"/>
      <c r="RI13" s="58"/>
      <c r="RJ13" s="58"/>
      <c r="RK13" s="58"/>
      <c r="RL13" s="58"/>
      <c r="RM13" s="58"/>
      <c r="RN13" s="58"/>
      <c r="RO13" s="58"/>
      <c r="RP13" s="58"/>
      <c r="RQ13" s="58"/>
      <c r="RR13" s="58"/>
      <c r="RS13" s="58"/>
      <c r="RT13" s="58"/>
      <c r="RU13" s="58"/>
      <c r="RV13" s="58"/>
      <c r="RW13" s="58"/>
      <c r="RX13" s="58"/>
      <c r="RY13" s="58"/>
      <c r="RZ13" s="58"/>
      <c r="SA13" s="58"/>
      <c r="SB13" s="58"/>
      <c r="SC13" s="58"/>
      <c r="SD13" s="58"/>
      <c r="SE13" s="58"/>
      <c r="SF13" s="58"/>
      <c r="SG13" s="58"/>
      <c r="SH13" s="58"/>
      <c r="SI13" s="58"/>
      <c r="SJ13" s="58"/>
      <c r="SK13" s="58"/>
      <c r="SL13" s="58"/>
      <c r="SM13" s="58"/>
      <c r="SN13" s="58"/>
      <c r="SO13" s="58"/>
      <c r="SP13" s="58"/>
      <c r="SQ13" s="58"/>
      <c r="SR13" s="58"/>
      <c r="SS13" s="58"/>
      <c r="ST13" s="58"/>
      <c r="SU13" s="58"/>
      <c r="SV13" s="58"/>
      <c r="SW13" s="58"/>
      <c r="SX13" s="58"/>
      <c r="SY13" s="58"/>
      <c r="SZ13" s="58"/>
      <c r="TA13" s="58"/>
      <c r="TB13" s="58"/>
      <c r="TC13" s="58"/>
      <c r="TD13" s="58"/>
      <c r="TE13" s="58"/>
      <c r="TF13" s="58"/>
      <c r="TG13" s="58"/>
      <c r="TH13" s="58"/>
      <c r="TI13" s="58"/>
      <c r="TJ13" s="58"/>
      <c r="TK13" s="58"/>
      <c r="TL13" s="58"/>
      <c r="TM13" s="58"/>
      <c r="TN13" s="58"/>
      <c r="TO13" s="58"/>
      <c r="TP13" s="58"/>
      <c r="TQ13" s="58"/>
      <c r="TR13" s="58"/>
      <c r="TS13" s="58"/>
      <c r="TT13" s="58"/>
      <c r="TU13" s="58"/>
      <c r="TV13" s="58"/>
      <c r="TW13" s="58"/>
      <c r="TX13" s="58"/>
      <c r="TY13" s="58"/>
      <c r="TZ13" s="58"/>
      <c r="UA13" s="58"/>
      <c r="UB13" s="58"/>
      <c r="UC13" s="58"/>
      <c r="UD13" s="58"/>
      <c r="UE13" s="58"/>
      <c r="UF13" s="58"/>
      <c r="UG13" s="58"/>
      <c r="UH13" s="58"/>
      <c r="UI13" s="58"/>
      <c r="UJ13" s="58"/>
      <c r="UK13" s="58"/>
      <c r="UL13" s="58"/>
      <c r="UM13" s="58"/>
      <c r="UN13" s="58"/>
      <c r="UO13" s="58"/>
      <c r="UP13" s="58"/>
      <c r="UQ13" s="58"/>
      <c r="UR13" s="58"/>
      <c r="US13" s="58"/>
      <c r="UT13" s="58"/>
      <c r="UU13" s="58"/>
      <c r="UV13" s="58"/>
      <c r="UW13" s="58"/>
      <c r="UX13" s="58"/>
      <c r="UY13" s="58"/>
      <c r="UZ13" s="58"/>
      <c r="VA13" s="58"/>
      <c r="VB13" s="58"/>
      <c r="VC13" s="58"/>
      <c r="VD13" s="58"/>
      <c r="VE13" s="58"/>
      <c r="VF13" s="58"/>
      <c r="VG13" s="58"/>
      <c r="VH13" s="58"/>
      <c r="VI13" s="58"/>
      <c r="VJ13" s="58"/>
      <c r="VK13" s="58"/>
      <c r="VL13" s="58"/>
      <c r="VM13" s="58"/>
      <c r="VN13" s="58"/>
      <c r="VO13" s="58"/>
      <c r="VP13" s="58"/>
      <c r="VQ13" s="58"/>
      <c r="VR13" s="58"/>
      <c r="VS13" s="58"/>
      <c r="VT13" s="58"/>
      <c r="VU13" s="58"/>
      <c r="VV13" s="58"/>
      <c r="VW13" s="58"/>
      <c r="VX13" s="58"/>
      <c r="VY13" s="58"/>
      <c r="VZ13" s="58"/>
      <c r="WA13" s="58"/>
      <c r="WB13" s="58"/>
      <c r="WC13" s="58"/>
      <c r="WD13" s="58"/>
      <c r="WE13" s="58"/>
      <c r="WF13" s="58"/>
      <c r="WG13" s="58"/>
      <c r="WH13" s="58"/>
      <c r="WI13" s="58"/>
      <c r="WJ13" s="58"/>
      <c r="WK13" s="58"/>
      <c r="WL13" s="58"/>
      <c r="WM13" s="58"/>
      <c r="WN13" s="58"/>
      <c r="WO13" s="58"/>
      <c r="WP13" s="58"/>
      <c r="WQ13" s="58"/>
      <c r="WR13" s="58"/>
      <c r="WS13" s="58"/>
      <c r="WT13" s="58"/>
      <c r="WU13" s="58"/>
      <c r="WV13" s="58"/>
      <c r="WW13" s="58"/>
      <c r="WX13" s="58"/>
      <c r="WY13" s="58"/>
      <c r="WZ13" s="58"/>
      <c r="XA13" s="58"/>
      <c r="XB13" s="58"/>
      <c r="XC13" s="58"/>
      <c r="XD13" s="58"/>
      <c r="XE13" s="58"/>
      <c r="XF13" s="58"/>
      <c r="XG13" s="58"/>
      <c r="XH13" s="58"/>
      <c r="XI13" s="58"/>
      <c r="XJ13" s="58"/>
      <c r="XK13" s="58"/>
      <c r="XL13" s="58"/>
      <c r="XM13" s="58"/>
      <c r="XN13" s="58"/>
      <c r="XO13" s="58"/>
      <c r="XP13" s="58"/>
      <c r="XQ13" s="58"/>
      <c r="XR13" s="58"/>
      <c r="XS13" s="58"/>
      <c r="XT13" s="58"/>
      <c r="XU13" s="58"/>
      <c r="XV13" s="58"/>
      <c r="XW13" s="58"/>
      <c r="XX13" s="58"/>
      <c r="XY13" s="58"/>
      <c r="XZ13" s="58"/>
      <c r="YA13" s="58"/>
      <c r="YB13" s="58"/>
      <c r="YC13" s="58"/>
      <c r="YD13" s="58"/>
      <c r="YE13" s="58"/>
      <c r="YF13" s="58"/>
      <c r="YG13" s="58"/>
      <c r="YH13" s="58"/>
      <c r="YI13" s="58"/>
      <c r="YJ13" s="58"/>
      <c r="YK13" s="58"/>
      <c r="YL13" s="58"/>
      <c r="YM13" s="58"/>
      <c r="YN13" s="58"/>
      <c r="YO13" s="58"/>
      <c r="YP13" s="58"/>
      <c r="YQ13" s="58"/>
      <c r="YR13" s="58"/>
      <c r="YS13" s="58"/>
      <c r="YT13" s="58"/>
      <c r="YU13" s="58"/>
      <c r="YV13" s="58"/>
      <c r="YW13" s="58"/>
      <c r="YX13" s="58"/>
      <c r="YY13" s="58"/>
      <c r="YZ13" s="58"/>
      <c r="ZA13" s="58"/>
      <c r="ZB13" s="58"/>
      <c r="ZC13" s="58"/>
      <c r="ZD13" s="58"/>
      <c r="ZE13" s="58"/>
      <c r="ZF13" s="58"/>
      <c r="ZG13" s="58"/>
      <c r="ZH13" s="58"/>
      <c r="ZI13" s="58"/>
      <c r="ZJ13" s="58"/>
      <c r="ZK13" s="58"/>
      <c r="ZL13" s="58"/>
      <c r="ZM13" s="58"/>
      <c r="ZN13" s="58"/>
      <c r="ZO13" s="58"/>
      <c r="ZP13" s="58"/>
      <c r="ZQ13" s="58"/>
      <c r="ZR13" s="58"/>
      <c r="ZS13" s="58"/>
      <c r="ZT13" s="58"/>
      <c r="ZU13" s="58"/>
      <c r="ZV13" s="58"/>
      <c r="ZW13" s="58"/>
      <c r="ZX13" s="58"/>
      <c r="ZY13" s="58"/>
      <c r="ZZ13" s="58"/>
      <c r="AAA13" s="58"/>
      <c r="AAB13" s="58"/>
      <c r="AAC13" s="58"/>
      <c r="AAD13" s="58"/>
      <c r="AAE13" s="58"/>
      <c r="AAF13" s="58"/>
      <c r="AAG13" s="58"/>
      <c r="AAH13" s="58"/>
      <c r="AAI13" s="58"/>
      <c r="AAJ13" s="58"/>
      <c r="AAK13" s="58"/>
      <c r="AAL13" s="58"/>
      <c r="AAM13" s="58"/>
      <c r="AAN13" s="58"/>
      <c r="AAO13" s="58"/>
      <c r="AAP13" s="58"/>
      <c r="AAQ13" s="58"/>
      <c r="AAR13" s="58"/>
      <c r="AAS13" s="58"/>
      <c r="AAT13" s="58"/>
      <c r="AAU13" s="58"/>
      <c r="AAV13" s="58"/>
      <c r="AAW13" s="58"/>
      <c r="AAX13" s="58"/>
      <c r="AAY13" s="58"/>
      <c r="AAZ13" s="58"/>
      <c r="ABA13" s="58"/>
      <c r="ABB13" s="58"/>
      <c r="ABC13" s="58"/>
      <c r="ABD13" s="58"/>
      <c r="ABE13" s="58"/>
      <c r="ABF13" s="58"/>
      <c r="ABG13" s="58"/>
      <c r="ABH13" s="58"/>
      <c r="ABI13" s="58"/>
      <c r="ABJ13" s="58"/>
      <c r="ABK13" s="58"/>
      <c r="ABL13" s="58"/>
      <c r="ABM13" s="58"/>
      <c r="ABN13" s="58"/>
      <c r="ABO13" s="58"/>
      <c r="ABP13" s="58"/>
      <c r="ABQ13" s="58"/>
      <c r="ABR13" s="58"/>
      <c r="ABS13" s="58"/>
      <c r="ABT13" s="58"/>
      <c r="ABU13" s="58"/>
      <c r="ABV13" s="58"/>
      <c r="ABW13" s="58"/>
      <c r="ABX13" s="58"/>
      <c r="ABY13" s="58"/>
      <c r="ABZ13" s="58"/>
      <c r="ACA13" s="58"/>
      <c r="ACB13" s="58"/>
      <c r="ACC13" s="58"/>
      <c r="ACD13" s="58"/>
      <c r="ACE13" s="58"/>
      <c r="ACF13" s="58"/>
      <c r="ACG13" s="58"/>
      <c r="ACH13" s="58"/>
      <c r="ACI13" s="58"/>
      <c r="ACJ13" s="58"/>
      <c r="ACK13" s="58"/>
      <c r="ACL13" s="58"/>
      <c r="ACM13" s="58"/>
      <c r="ACN13" s="58"/>
      <c r="ACO13" s="58"/>
      <c r="ACP13" s="58"/>
      <c r="ACQ13" s="58"/>
      <c r="ACR13" s="58"/>
      <c r="ACS13" s="58"/>
      <c r="ACT13" s="58"/>
      <c r="ACU13" s="58"/>
      <c r="ACV13" s="58"/>
      <c r="ACW13" s="58"/>
      <c r="ACX13" s="58"/>
      <c r="ACY13" s="58"/>
      <c r="ACZ13" s="58"/>
      <c r="ADA13" s="58"/>
      <c r="ADB13" s="58"/>
      <c r="ADC13" s="58"/>
      <c r="ADD13" s="58"/>
      <c r="ADE13" s="58"/>
      <c r="ADF13" s="58"/>
      <c r="ADG13" s="58"/>
      <c r="ADH13" s="58"/>
      <c r="ADI13" s="58"/>
      <c r="ADJ13" s="58"/>
      <c r="ADK13" s="58"/>
      <c r="ADL13" s="58"/>
      <c r="ADM13" s="58"/>
      <c r="ADN13" s="58"/>
      <c r="ADO13" s="58"/>
      <c r="ADP13" s="58"/>
      <c r="ADQ13" s="58"/>
      <c r="ADR13" s="58"/>
      <c r="ADS13" s="58"/>
      <c r="ADT13" s="58"/>
      <c r="ADU13" s="58"/>
      <c r="ADV13" s="58"/>
      <c r="ADW13" s="58"/>
      <c r="ADX13" s="58"/>
      <c r="ADY13" s="58"/>
      <c r="ADZ13" s="58"/>
      <c r="AEA13" s="58"/>
      <c r="AEB13" s="58"/>
      <c r="AEC13" s="58"/>
      <c r="AED13" s="58"/>
      <c r="AEE13" s="58"/>
      <c r="AEF13" s="58"/>
      <c r="AEG13" s="58"/>
      <c r="AEH13" s="58"/>
      <c r="AEI13" s="58"/>
      <c r="AEJ13" s="58"/>
      <c r="AEK13" s="58"/>
      <c r="AEL13" s="58"/>
      <c r="AEM13" s="58"/>
      <c r="AEN13" s="58"/>
      <c r="AEO13" s="58"/>
      <c r="AEP13" s="58"/>
      <c r="AEQ13" s="58"/>
      <c r="AER13" s="58"/>
      <c r="AES13" s="58"/>
      <c r="AET13" s="58"/>
      <c r="AEU13" s="58"/>
      <c r="AEV13" s="58"/>
      <c r="AEW13" s="58"/>
      <c r="AEX13" s="58"/>
      <c r="AEY13" s="58"/>
      <c r="AEZ13" s="58"/>
      <c r="AFA13" s="58"/>
      <c r="AFB13" s="58"/>
      <c r="AFC13" s="58"/>
      <c r="AFD13" s="58"/>
      <c r="AFE13" s="58"/>
      <c r="AFF13" s="58"/>
      <c r="AFG13" s="58"/>
      <c r="AFH13" s="58"/>
      <c r="AFI13" s="58"/>
      <c r="AFJ13" s="58"/>
      <c r="AFK13" s="58"/>
      <c r="AFL13" s="58"/>
      <c r="AFM13" s="58"/>
      <c r="AFN13" s="58"/>
      <c r="AFO13" s="58"/>
      <c r="AFP13" s="58"/>
      <c r="AFQ13" s="58"/>
      <c r="AFR13" s="58"/>
      <c r="AFS13" s="58"/>
      <c r="AFT13" s="58"/>
      <c r="AFU13" s="58"/>
      <c r="AFV13" s="58"/>
      <c r="AFW13" s="58"/>
      <c r="AFX13" s="58"/>
      <c r="AFY13" s="58"/>
      <c r="AFZ13" s="58"/>
      <c r="AGA13" s="58"/>
      <c r="AGB13" s="58"/>
      <c r="AGC13" s="58"/>
      <c r="AGD13" s="58"/>
      <c r="AGE13" s="58"/>
      <c r="AGF13" s="58"/>
      <c r="AGG13" s="58"/>
      <c r="AGH13" s="58"/>
      <c r="AGI13" s="58"/>
      <c r="AGJ13" s="58"/>
      <c r="AGK13" s="58"/>
      <c r="AGL13" s="58"/>
      <c r="AGM13" s="58"/>
      <c r="AGN13" s="58"/>
      <c r="AGO13" s="58"/>
      <c r="AGP13" s="58"/>
      <c r="AGQ13" s="58"/>
      <c r="AGR13" s="58"/>
      <c r="AGS13" s="58"/>
      <c r="AGT13" s="58"/>
      <c r="AGU13" s="58"/>
      <c r="AGV13" s="58"/>
      <c r="AGW13" s="58"/>
      <c r="AGX13" s="58"/>
      <c r="AGY13" s="58"/>
      <c r="AGZ13" s="58"/>
      <c r="AHA13" s="58"/>
      <c r="AHB13" s="58"/>
      <c r="AHC13" s="58"/>
      <c r="AHD13" s="58"/>
      <c r="AHE13" s="58"/>
      <c r="AHF13" s="58"/>
      <c r="AHG13" s="58"/>
      <c r="AHH13" s="58"/>
      <c r="AHI13" s="58"/>
      <c r="AHJ13" s="58"/>
      <c r="AHK13" s="58"/>
      <c r="AHL13" s="58"/>
      <c r="AHM13" s="58"/>
      <c r="AHN13" s="58"/>
      <c r="AHO13" s="58"/>
      <c r="AHP13" s="58"/>
      <c r="AHQ13" s="58"/>
      <c r="AHR13" s="58"/>
      <c r="AHS13" s="58"/>
      <c r="AHT13" s="58"/>
      <c r="AHU13" s="58"/>
      <c r="AHV13" s="58"/>
      <c r="AHW13" s="58"/>
      <c r="AHX13" s="58"/>
      <c r="AHY13" s="58"/>
      <c r="AHZ13" s="58"/>
      <c r="AIA13" s="58"/>
      <c r="AIB13" s="58"/>
      <c r="AIC13" s="58"/>
      <c r="AID13" s="58"/>
      <c r="AIE13" s="58"/>
      <c r="AIF13" s="58"/>
      <c r="AIG13" s="58"/>
      <c r="AIH13" s="58"/>
      <c r="AII13" s="58"/>
      <c r="AIJ13" s="58"/>
      <c r="AIK13" s="58"/>
      <c r="AIL13" s="58"/>
      <c r="AIM13" s="58"/>
      <c r="AIN13" s="58"/>
      <c r="AIO13" s="58"/>
      <c r="AIP13" s="58"/>
      <c r="AIQ13" s="58"/>
      <c r="AIR13" s="58"/>
      <c r="AIS13" s="58"/>
      <c r="AIT13" s="58"/>
      <c r="AIU13" s="58"/>
      <c r="AIV13" s="58"/>
      <c r="AIW13" s="58"/>
      <c r="AIX13" s="58"/>
      <c r="AIY13" s="58"/>
      <c r="AIZ13" s="58"/>
      <c r="AJA13" s="58"/>
      <c r="AJB13" s="58"/>
      <c r="AJC13" s="58"/>
      <c r="AJD13" s="58"/>
      <c r="AJE13" s="58"/>
      <c r="AJF13" s="58"/>
      <c r="AJG13" s="58"/>
      <c r="AJH13" s="58"/>
      <c r="AJI13" s="58"/>
      <c r="AJJ13" s="58"/>
      <c r="AJK13" s="58"/>
      <c r="AJL13" s="58"/>
      <c r="AJM13" s="58"/>
      <c r="AJN13" s="58"/>
      <c r="AJO13" s="58"/>
      <c r="AJP13" s="58"/>
      <c r="AJQ13" s="58"/>
      <c r="AJR13" s="58"/>
      <c r="AJS13" s="58"/>
      <c r="AJT13" s="58"/>
      <c r="AJU13" s="58"/>
      <c r="AJV13" s="58"/>
      <c r="AJW13" s="58"/>
      <c r="AJX13" s="58"/>
      <c r="AJY13" s="58"/>
      <c r="AJZ13" s="58"/>
      <c r="AKA13" s="58"/>
      <c r="AKB13" s="58"/>
      <c r="AKC13" s="58"/>
      <c r="AKD13" s="58"/>
      <c r="AKE13" s="58"/>
      <c r="AKF13" s="58"/>
      <c r="AKG13" s="58"/>
      <c r="AKH13" s="58"/>
      <c r="AKI13" s="58"/>
      <c r="AKJ13" s="58"/>
      <c r="AKK13" s="58"/>
      <c r="AKL13" s="58"/>
      <c r="AKM13" s="58"/>
      <c r="AKN13" s="58"/>
      <c r="AKO13" s="58"/>
      <c r="AKP13" s="58"/>
      <c r="AKQ13" s="58"/>
      <c r="AKR13" s="58"/>
      <c r="AKS13" s="58"/>
      <c r="AKT13" s="58"/>
      <c r="AKU13" s="58"/>
      <c r="AKV13" s="58"/>
      <c r="AKW13" s="58"/>
      <c r="AKX13" s="58"/>
      <c r="AKY13" s="58"/>
      <c r="AKZ13" s="58"/>
      <c r="ALA13" s="58"/>
      <c r="ALB13" s="58"/>
      <c r="ALC13" s="58"/>
      <c r="ALD13" s="58"/>
      <c r="ALE13" s="58"/>
      <c r="ALF13" s="58"/>
      <c r="ALG13" s="58"/>
      <c r="ALH13" s="58"/>
      <c r="ALI13" s="58"/>
      <c r="ALJ13" s="58"/>
      <c r="ALK13" s="58"/>
      <c r="ALL13" s="58"/>
      <c r="ALM13" s="58"/>
      <c r="ALN13" s="58"/>
      <c r="ALO13" s="58"/>
      <c r="ALP13" s="58"/>
      <c r="ALQ13" s="58"/>
      <c r="ALR13" s="58"/>
      <c r="ALS13" s="58"/>
      <c r="ALT13" s="58"/>
      <c r="ALU13" s="58"/>
      <c r="ALV13" s="58"/>
      <c r="ALW13" s="58"/>
      <c r="ALX13" s="58"/>
      <c r="ALY13" s="58"/>
      <c r="ALZ13" s="58"/>
      <c r="AMA13" s="58"/>
      <c r="AMB13" s="58"/>
      <c r="AMC13" s="58"/>
      <c r="AMD13" s="58"/>
      <c r="AME13" s="58"/>
      <c r="AMF13" s="58"/>
      <c r="AMG13" s="58"/>
      <c r="AMH13" s="58"/>
    </row>
    <row r="14" spans="1:1022" s="88" customFormat="1">
      <c r="A14" s="112" t="s">
        <v>161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  <c r="IU14" s="87"/>
      <c r="IV14" s="87"/>
      <c r="IW14" s="87"/>
      <c r="IX14" s="87"/>
      <c r="IY14" s="87"/>
      <c r="IZ14" s="87"/>
      <c r="JA14" s="87"/>
      <c r="JB14" s="87"/>
      <c r="JC14" s="87"/>
      <c r="JD14" s="87"/>
      <c r="JE14" s="87"/>
      <c r="JF14" s="87"/>
      <c r="JG14" s="87"/>
      <c r="JH14" s="87"/>
      <c r="JI14" s="87"/>
      <c r="JJ14" s="87"/>
      <c r="JK14" s="87"/>
      <c r="JL14" s="87"/>
      <c r="JM14" s="87"/>
      <c r="JN14" s="87"/>
      <c r="JO14" s="87"/>
      <c r="JP14" s="87"/>
      <c r="JQ14" s="87"/>
      <c r="JR14" s="87"/>
      <c r="JS14" s="87"/>
      <c r="JT14" s="87"/>
      <c r="JU14" s="87"/>
      <c r="JV14" s="87"/>
      <c r="JW14" s="87"/>
      <c r="JX14" s="87"/>
      <c r="JY14" s="87"/>
      <c r="JZ14" s="87"/>
      <c r="KA14" s="87"/>
      <c r="KB14" s="87"/>
      <c r="KC14" s="87"/>
      <c r="KD14" s="87"/>
      <c r="KE14" s="87"/>
      <c r="KF14" s="87"/>
      <c r="KG14" s="87"/>
      <c r="KH14" s="87"/>
      <c r="KI14" s="87"/>
      <c r="KJ14" s="87"/>
      <c r="KK14" s="87"/>
      <c r="KL14" s="87"/>
      <c r="KM14" s="87"/>
      <c r="KN14" s="87"/>
      <c r="KO14" s="87"/>
      <c r="KP14" s="87"/>
      <c r="KQ14" s="87"/>
      <c r="KR14" s="87"/>
      <c r="KS14" s="87"/>
      <c r="KT14" s="87"/>
      <c r="KU14" s="87"/>
      <c r="KV14" s="87"/>
      <c r="KW14" s="87"/>
      <c r="KX14" s="87"/>
      <c r="KY14" s="87"/>
      <c r="KZ14" s="87"/>
      <c r="LA14" s="87"/>
      <c r="LB14" s="87"/>
      <c r="LC14" s="87"/>
      <c r="LD14" s="87"/>
      <c r="LE14" s="87"/>
      <c r="LF14" s="87"/>
      <c r="LG14" s="87"/>
      <c r="LH14" s="87"/>
      <c r="LI14" s="87"/>
      <c r="LJ14" s="87"/>
      <c r="LK14" s="87"/>
      <c r="LL14" s="87"/>
      <c r="LM14" s="87"/>
      <c r="LN14" s="87"/>
      <c r="LO14" s="87"/>
      <c r="LP14" s="87"/>
      <c r="LQ14" s="87"/>
      <c r="LR14" s="87"/>
      <c r="LS14" s="87"/>
      <c r="LT14" s="87"/>
      <c r="LU14" s="87"/>
      <c r="LV14" s="87"/>
      <c r="LW14" s="87"/>
      <c r="LX14" s="87"/>
      <c r="LY14" s="87"/>
      <c r="LZ14" s="87"/>
      <c r="MA14" s="87"/>
      <c r="MB14" s="87"/>
      <c r="MC14" s="87"/>
      <c r="MD14" s="87"/>
      <c r="ME14" s="87"/>
      <c r="MF14" s="87"/>
      <c r="MG14" s="87"/>
      <c r="MH14" s="87"/>
      <c r="MI14" s="87"/>
      <c r="MJ14" s="87"/>
      <c r="MK14" s="87"/>
      <c r="ML14" s="87"/>
      <c r="MM14" s="87"/>
      <c r="MN14" s="87"/>
      <c r="MO14" s="87"/>
      <c r="MP14" s="87"/>
      <c r="MQ14" s="87"/>
      <c r="MR14" s="87"/>
      <c r="MS14" s="87"/>
      <c r="MT14" s="87"/>
      <c r="MU14" s="87"/>
      <c r="MV14" s="87"/>
      <c r="MW14" s="87"/>
      <c r="MX14" s="87"/>
      <c r="MY14" s="87"/>
      <c r="MZ14" s="87"/>
      <c r="NA14" s="87"/>
      <c r="NB14" s="87"/>
      <c r="NC14" s="87"/>
      <c r="ND14" s="87"/>
      <c r="NE14" s="87"/>
      <c r="NF14" s="87"/>
      <c r="NG14" s="87"/>
      <c r="NH14" s="87"/>
      <c r="NI14" s="87"/>
      <c r="NJ14" s="87"/>
      <c r="NK14" s="87"/>
      <c r="NL14" s="87"/>
      <c r="NM14" s="87"/>
      <c r="NN14" s="87"/>
      <c r="NO14" s="87"/>
      <c r="NP14" s="87"/>
      <c r="NQ14" s="87"/>
      <c r="NR14" s="87"/>
      <c r="NS14" s="87"/>
      <c r="NT14" s="87"/>
      <c r="NU14" s="87"/>
      <c r="NV14" s="87"/>
      <c r="NW14" s="87"/>
      <c r="NX14" s="87"/>
      <c r="NY14" s="87"/>
      <c r="NZ14" s="87"/>
      <c r="OA14" s="87"/>
      <c r="OB14" s="87"/>
      <c r="OC14" s="87"/>
      <c r="OD14" s="87"/>
      <c r="OE14" s="87"/>
      <c r="OF14" s="87"/>
      <c r="OG14" s="87"/>
      <c r="OH14" s="87"/>
      <c r="OI14" s="87"/>
      <c r="OJ14" s="87"/>
      <c r="OK14" s="87"/>
      <c r="OL14" s="87"/>
      <c r="OM14" s="87"/>
      <c r="ON14" s="87"/>
      <c r="OO14" s="87"/>
      <c r="OP14" s="87"/>
      <c r="OQ14" s="87"/>
      <c r="OR14" s="87"/>
      <c r="OS14" s="87"/>
      <c r="OT14" s="87"/>
      <c r="OU14" s="87"/>
      <c r="OV14" s="87"/>
      <c r="OW14" s="87"/>
      <c r="OX14" s="87"/>
      <c r="OY14" s="87"/>
      <c r="OZ14" s="87"/>
      <c r="PA14" s="87"/>
      <c r="PB14" s="87"/>
      <c r="PC14" s="87"/>
      <c r="PD14" s="87"/>
      <c r="PE14" s="87"/>
      <c r="PF14" s="87"/>
      <c r="PG14" s="87"/>
      <c r="PH14" s="87"/>
      <c r="PI14" s="87"/>
      <c r="PJ14" s="87"/>
      <c r="PK14" s="87"/>
      <c r="PL14" s="87"/>
      <c r="PM14" s="87"/>
      <c r="PN14" s="87"/>
      <c r="PO14" s="87"/>
      <c r="PP14" s="87"/>
      <c r="PQ14" s="87"/>
      <c r="PR14" s="87"/>
      <c r="PS14" s="87"/>
      <c r="PT14" s="87"/>
      <c r="PU14" s="87"/>
      <c r="PV14" s="87"/>
      <c r="PW14" s="87"/>
      <c r="PX14" s="87"/>
      <c r="PY14" s="87"/>
      <c r="PZ14" s="87"/>
      <c r="QA14" s="87"/>
      <c r="QB14" s="87"/>
      <c r="QC14" s="87"/>
      <c r="QD14" s="87"/>
      <c r="QE14" s="87"/>
      <c r="QF14" s="87"/>
      <c r="QG14" s="87"/>
      <c r="QH14" s="87"/>
      <c r="QI14" s="87"/>
      <c r="QJ14" s="87"/>
      <c r="QK14" s="87"/>
      <c r="QL14" s="87"/>
      <c r="QM14" s="87"/>
      <c r="QN14" s="87"/>
      <c r="QO14" s="87"/>
      <c r="QP14" s="87"/>
      <c r="QQ14" s="87"/>
      <c r="QR14" s="87"/>
      <c r="QS14" s="87"/>
      <c r="QT14" s="87"/>
      <c r="QU14" s="87"/>
      <c r="QV14" s="87"/>
      <c r="QW14" s="87"/>
      <c r="QX14" s="87"/>
      <c r="QY14" s="87"/>
      <c r="QZ14" s="87"/>
      <c r="RA14" s="87"/>
      <c r="RB14" s="87"/>
      <c r="RC14" s="87"/>
      <c r="RD14" s="87"/>
      <c r="RE14" s="87"/>
      <c r="RF14" s="87"/>
      <c r="RG14" s="87"/>
      <c r="RH14" s="87"/>
      <c r="RI14" s="87"/>
      <c r="RJ14" s="87"/>
      <c r="RK14" s="87"/>
      <c r="RL14" s="87"/>
      <c r="RM14" s="87"/>
      <c r="RN14" s="87"/>
      <c r="RO14" s="87"/>
      <c r="RP14" s="87"/>
      <c r="RQ14" s="87"/>
      <c r="RR14" s="87"/>
      <c r="RS14" s="87"/>
      <c r="RT14" s="87"/>
      <c r="RU14" s="87"/>
      <c r="RV14" s="87"/>
      <c r="RW14" s="87"/>
      <c r="RX14" s="87"/>
      <c r="RY14" s="87"/>
      <c r="RZ14" s="87"/>
      <c r="SA14" s="87"/>
      <c r="SB14" s="87"/>
      <c r="SC14" s="87"/>
      <c r="SD14" s="87"/>
      <c r="SE14" s="87"/>
      <c r="SF14" s="87"/>
      <c r="SG14" s="87"/>
      <c r="SH14" s="87"/>
      <c r="SI14" s="87"/>
      <c r="SJ14" s="87"/>
      <c r="SK14" s="87"/>
      <c r="SL14" s="87"/>
      <c r="SM14" s="87"/>
      <c r="SN14" s="87"/>
      <c r="SO14" s="87"/>
      <c r="SP14" s="87"/>
      <c r="SQ14" s="87"/>
      <c r="SR14" s="87"/>
      <c r="SS14" s="87"/>
      <c r="ST14" s="87"/>
      <c r="SU14" s="87"/>
      <c r="SV14" s="87"/>
      <c r="SW14" s="87"/>
      <c r="SX14" s="87"/>
      <c r="SY14" s="87"/>
      <c r="SZ14" s="87"/>
      <c r="TA14" s="87"/>
      <c r="TB14" s="87"/>
      <c r="TC14" s="87"/>
      <c r="TD14" s="87"/>
      <c r="TE14" s="87"/>
      <c r="TF14" s="87"/>
      <c r="TG14" s="87"/>
      <c r="TH14" s="87"/>
      <c r="TI14" s="87"/>
      <c r="TJ14" s="87"/>
      <c r="TK14" s="87"/>
      <c r="TL14" s="87"/>
      <c r="TM14" s="87"/>
      <c r="TN14" s="87"/>
      <c r="TO14" s="87"/>
      <c r="TP14" s="87"/>
      <c r="TQ14" s="87"/>
      <c r="TR14" s="87"/>
      <c r="TS14" s="87"/>
      <c r="TT14" s="87"/>
      <c r="TU14" s="87"/>
      <c r="TV14" s="87"/>
      <c r="TW14" s="87"/>
      <c r="TX14" s="87"/>
      <c r="TY14" s="87"/>
      <c r="TZ14" s="87"/>
      <c r="UA14" s="87"/>
      <c r="UB14" s="87"/>
      <c r="UC14" s="87"/>
      <c r="UD14" s="87"/>
      <c r="UE14" s="87"/>
      <c r="UF14" s="87"/>
      <c r="UG14" s="87"/>
      <c r="UH14" s="87"/>
      <c r="UI14" s="87"/>
      <c r="UJ14" s="87"/>
      <c r="UK14" s="87"/>
      <c r="UL14" s="87"/>
      <c r="UM14" s="87"/>
      <c r="UN14" s="87"/>
      <c r="UO14" s="87"/>
      <c r="UP14" s="87"/>
      <c r="UQ14" s="87"/>
      <c r="UR14" s="87"/>
      <c r="US14" s="87"/>
      <c r="UT14" s="87"/>
      <c r="UU14" s="87"/>
      <c r="UV14" s="87"/>
      <c r="UW14" s="87"/>
      <c r="UX14" s="87"/>
      <c r="UY14" s="87"/>
      <c r="UZ14" s="87"/>
      <c r="VA14" s="87"/>
      <c r="VB14" s="87"/>
      <c r="VC14" s="87"/>
      <c r="VD14" s="87"/>
      <c r="VE14" s="87"/>
      <c r="VF14" s="87"/>
      <c r="VG14" s="87"/>
      <c r="VH14" s="87"/>
      <c r="VI14" s="87"/>
      <c r="VJ14" s="87"/>
      <c r="VK14" s="87"/>
      <c r="VL14" s="87"/>
      <c r="VM14" s="87"/>
      <c r="VN14" s="87"/>
      <c r="VO14" s="87"/>
      <c r="VP14" s="87"/>
      <c r="VQ14" s="87"/>
      <c r="VR14" s="87"/>
      <c r="VS14" s="87"/>
      <c r="VT14" s="87"/>
      <c r="VU14" s="87"/>
      <c r="VV14" s="87"/>
      <c r="VW14" s="87"/>
      <c r="VX14" s="87"/>
      <c r="VY14" s="87"/>
      <c r="VZ14" s="87"/>
      <c r="WA14" s="87"/>
      <c r="WB14" s="87"/>
      <c r="WC14" s="87"/>
      <c r="WD14" s="87"/>
      <c r="WE14" s="87"/>
      <c r="WF14" s="87"/>
      <c r="WG14" s="87"/>
      <c r="WH14" s="87"/>
      <c r="WI14" s="87"/>
      <c r="WJ14" s="87"/>
      <c r="WK14" s="87"/>
      <c r="WL14" s="87"/>
      <c r="WM14" s="87"/>
      <c r="WN14" s="87"/>
      <c r="WO14" s="87"/>
      <c r="WP14" s="87"/>
      <c r="WQ14" s="87"/>
      <c r="WR14" s="87"/>
      <c r="WS14" s="87"/>
      <c r="WT14" s="87"/>
      <c r="WU14" s="87"/>
      <c r="WV14" s="87"/>
      <c r="WW14" s="87"/>
      <c r="WX14" s="87"/>
      <c r="WY14" s="87"/>
      <c r="WZ14" s="87"/>
      <c r="XA14" s="87"/>
      <c r="XB14" s="87"/>
      <c r="XC14" s="87"/>
      <c r="XD14" s="87"/>
      <c r="XE14" s="87"/>
      <c r="XF14" s="87"/>
      <c r="XG14" s="87"/>
      <c r="XH14" s="87"/>
      <c r="XI14" s="87"/>
      <c r="XJ14" s="87"/>
      <c r="XK14" s="87"/>
      <c r="XL14" s="87"/>
      <c r="XM14" s="87"/>
      <c r="XN14" s="87"/>
      <c r="XO14" s="87"/>
      <c r="XP14" s="87"/>
      <c r="XQ14" s="87"/>
      <c r="XR14" s="87"/>
      <c r="XS14" s="87"/>
      <c r="XT14" s="87"/>
      <c r="XU14" s="87"/>
      <c r="XV14" s="87"/>
      <c r="XW14" s="87"/>
      <c r="XX14" s="87"/>
      <c r="XY14" s="87"/>
      <c r="XZ14" s="87"/>
      <c r="YA14" s="87"/>
      <c r="YB14" s="87"/>
      <c r="YC14" s="87"/>
      <c r="YD14" s="87"/>
      <c r="YE14" s="87"/>
      <c r="YF14" s="87"/>
      <c r="YG14" s="87"/>
      <c r="YH14" s="87"/>
      <c r="YI14" s="87"/>
      <c r="YJ14" s="87"/>
      <c r="YK14" s="87"/>
      <c r="YL14" s="87"/>
      <c r="YM14" s="87"/>
      <c r="YN14" s="87"/>
      <c r="YO14" s="87"/>
      <c r="YP14" s="87"/>
      <c r="YQ14" s="87"/>
      <c r="YR14" s="87"/>
      <c r="YS14" s="87"/>
      <c r="YT14" s="87"/>
      <c r="YU14" s="87"/>
      <c r="YV14" s="87"/>
      <c r="YW14" s="87"/>
      <c r="YX14" s="87"/>
      <c r="YY14" s="87"/>
      <c r="YZ14" s="87"/>
      <c r="ZA14" s="87"/>
      <c r="ZB14" s="87"/>
      <c r="ZC14" s="87"/>
      <c r="ZD14" s="87"/>
      <c r="ZE14" s="87"/>
      <c r="ZF14" s="87"/>
      <c r="ZG14" s="87"/>
      <c r="ZH14" s="87"/>
      <c r="ZI14" s="87"/>
      <c r="ZJ14" s="87"/>
      <c r="ZK14" s="87"/>
      <c r="ZL14" s="87"/>
      <c r="ZM14" s="87"/>
      <c r="ZN14" s="87"/>
      <c r="ZO14" s="87"/>
      <c r="ZP14" s="87"/>
      <c r="ZQ14" s="87"/>
      <c r="ZR14" s="87"/>
      <c r="ZS14" s="87"/>
      <c r="ZT14" s="87"/>
      <c r="ZU14" s="87"/>
      <c r="ZV14" s="87"/>
      <c r="ZW14" s="87"/>
      <c r="ZX14" s="87"/>
      <c r="ZY14" s="87"/>
      <c r="ZZ14" s="87"/>
      <c r="AAA14" s="87"/>
      <c r="AAB14" s="87"/>
      <c r="AAC14" s="87"/>
      <c r="AAD14" s="87"/>
      <c r="AAE14" s="87"/>
      <c r="AAF14" s="87"/>
      <c r="AAG14" s="87"/>
      <c r="AAH14" s="87"/>
      <c r="AAI14" s="87"/>
      <c r="AAJ14" s="87"/>
      <c r="AAK14" s="87"/>
      <c r="AAL14" s="87"/>
      <c r="AAM14" s="87"/>
      <c r="AAN14" s="87"/>
      <c r="AAO14" s="87"/>
      <c r="AAP14" s="87"/>
      <c r="AAQ14" s="87"/>
      <c r="AAR14" s="87"/>
      <c r="AAS14" s="87"/>
      <c r="AAT14" s="87"/>
      <c r="AAU14" s="87"/>
      <c r="AAV14" s="87"/>
      <c r="AAW14" s="87"/>
      <c r="AAX14" s="87"/>
      <c r="AAY14" s="87"/>
      <c r="AAZ14" s="87"/>
      <c r="ABA14" s="87"/>
      <c r="ABB14" s="87"/>
      <c r="ABC14" s="87"/>
      <c r="ABD14" s="87"/>
      <c r="ABE14" s="87"/>
      <c r="ABF14" s="87"/>
      <c r="ABG14" s="87"/>
      <c r="ABH14" s="87"/>
      <c r="ABI14" s="87"/>
      <c r="ABJ14" s="87"/>
      <c r="ABK14" s="87"/>
      <c r="ABL14" s="87"/>
      <c r="ABM14" s="87"/>
      <c r="ABN14" s="87"/>
      <c r="ABO14" s="87"/>
      <c r="ABP14" s="87"/>
      <c r="ABQ14" s="87"/>
      <c r="ABR14" s="87"/>
      <c r="ABS14" s="87"/>
      <c r="ABT14" s="87"/>
      <c r="ABU14" s="87"/>
      <c r="ABV14" s="87"/>
      <c r="ABW14" s="87"/>
      <c r="ABX14" s="87"/>
      <c r="ABY14" s="87"/>
      <c r="ABZ14" s="87"/>
      <c r="ACA14" s="87"/>
      <c r="ACB14" s="87"/>
      <c r="ACC14" s="87"/>
      <c r="ACD14" s="87"/>
      <c r="ACE14" s="87"/>
      <c r="ACF14" s="87"/>
      <c r="ACG14" s="87"/>
      <c r="ACH14" s="87"/>
      <c r="ACI14" s="87"/>
      <c r="ACJ14" s="87"/>
      <c r="ACK14" s="87"/>
      <c r="ACL14" s="87"/>
      <c r="ACM14" s="87"/>
      <c r="ACN14" s="87"/>
      <c r="ACO14" s="87"/>
      <c r="ACP14" s="87"/>
      <c r="ACQ14" s="87"/>
      <c r="ACR14" s="87"/>
      <c r="ACS14" s="87"/>
      <c r="ACT14" s="87"/>
      <c r="ACU14" s="87"/>
      <c r="ACV14" s="87"/>
      <c r="ACW14" s="87"/>
      <c r="ACX14" s="87"/>
      <c r="ACY14" s="87"/>
      <c r="ACZ14" s="87"/>
      <c r="ADA14" s="87"/>
      <c r="ADB14" s="87"/>
      <c r="ADC14" s="87"/>
      <c r="ADD14" s="87"/>
      <c r="ADE14" s="87"/>
      <c r="ADF14" s="87"/>
      <c r="ADG14" s="87"/>
      <c r="ADH14" s="87"/>
      <c r="ADI14" s="87"/>
      <c r="ADJ14" s="87"/>
      <c r="ADK14" s="87"/>
      <c r="ADL14" s="87"/>
      <c r="ADM14" s="87"/>
      <c r="ADN14" s="87"/>
      <c r="ADO14" s="87"/>
      <c r="ADP14" s="87"/>
      <c r="ADQ14" s="87"/>
      <c r="ADR14" s="87"/>
      <c r="ADS14" s="87"/>
      <c r="ADT14" s="87"/>
      <c r="ADU14" s="87"/>
      <c r="ADV14" s="87"/>
      <c r="ADW14" s="87"/>
      <c r="ADX14" s="87"/>
      <c r="ADY14" s="87"/>
      <c r="ADZ14" s="87"/>
      <c r="AEA14" s="87"/>
      <c r="AEB14" s="87"/>
      <c r="AEC14" s="87"/>
      <c r="AED14" s="87"/>
      <c r="AEE14" s="87"/>
      <c r="AEF14" s="87"/>
      <c r="AEG14" s="87"/>
      <c r="AEH14" s="87"/>
      <c r="AEI14" s="87"/>
      <c r="AEJ14" s="87"/>
      <c r="AEK14" s="87"/>
      <c r="AEL14" s="87"/>
      <c r="AEM14" s="87"/>
      <c r="AEN14" s="87"/>
      <c r="AEO14" s="87"/>
      <c r="AEP14" s="87"/>
      <c r="AEQ14" s="87"/>
      <c r="AER14" s="87"/>
      <c r="AES14" s="87"/>
      <c r="AET14" s="87"/>
      <c r="AEU14" s="87"/>
      <c r="AEV14" s="87"/>
      <c r="AEW14" s="87"/>
      <c r="AEX14" s="87"/>
      <c r="AEY14" s="87"/>
      <c r="AEZ14" s="87"/>
      <c r="AFA14" s="87"/>
      <c r="AFB14" s="87"/>
      <c r="AFC14" s="87"/>
      <c r="AFD14" s="87"/>
      <c r="AFE14" s="87"/>
      <c r="AFF14" s="87"/>
      <c r="AFG14" s="87"/>
      <c r="AFH14" s="87"/>
      <c r="AFI14" s="87"/>
      <c r="AFJ14" s="87"/>
      <c r="AFK14" s="87"/>
      <c r="AFL14" s="87"/>
      <c r="AFM14" s="87"/>
      <c r="AFN14" s="87"/>
      <c r="AFO14" s="87"/>
      <c r="AFP14" s="87"/>
      <c r="AFQ14" s="87"/>
      <c r="AFR14" s="87"/>
      <c r="AFS14" s="87"/>
      <c r="AFT14" s="87"/>
      <c r="AFU14" s="87"/>
      <c r="AFV14" s="87"/>
      <c r="AFW14" s="87"/>
      <c r="AFX14" s="87"/>
      <c r="AFY14" s="87"/>
      <c r="AFZ14" s="87"/>
      <c r="AGA14" s="87"/>
      <c r="AGB14" s="87"/>
      <c r="AGC14" s="87"/>
      <c r="AGD14" s="87"/>
      <c r="AGE14" s="87"/>
      <c r="AGF14" s="87"/>
      <c r="AGG14" s="87"/>
      <c r="AGH14" s="87"/>
      <c r="AGI14" s="87"/>
      <c r="AGJ14" s="87"/>
      <c r="AGK14" s="87"/>
      <c r="AGL14" s="87"/>
      <c r="AGM14" s="87"/>
      <c r="AGN14" s="87"/>
      <c r="AGO14" s="87"/>
      <c r="AGP14" s="87"/>
      <c r="AGQ14" s="87"/>
      <c r="AGR14" s="87"/>
      <c r="AGS14" s="87"/>
      <c r="AGT14" s="87"/>
      <c r="AGU14" s="87"/>
      <c r="AGV14" s="87"/>
      <c r="AGW14" s="87"/>
      <c r="AGX14" s="87"/>
      <c r="AGY14" s="87"/>
      <c r="AGZ14" s="87"/>
      <c r="AHA14" s="87"/>
      <c r="AHB14" s="87"/>
      <c r="AHC14" s="87"/>
      <c r="AHD14" s="87"/>
      <c r="AHE14" s="87"/>
      <c r="AHF14" s="87"/>
      <c r="AHG14" s="87"/>
      <c r="AHH14" s="87"/>
      <c r="AHI14" s="87"/>
      <c r="AHJ14" s="87"/>
      <c r="AHK14" s="87"/>
      <c r="AHL14" s="87"/>
      <c r="AHM14" s="87"/>
      <c r="AHN14" s="87"/>
      <c r="AHO14" s="87"/>
      <c r="AHP14" s="87"/>
      <c r="AHQ14" s="87"/>
      <c r="AHR14" s="87"/>
      <c r="AHS14" s="87"/>
      <c r="AHT14" s="87"/>
      <c r="AHU14" s="87"/>
      <c r="AHV14" s="87"/>
      <c r="AHW14" s="87"/>
      <c r="AHX14" s="87"/>
      <c r="AHY14" s="87"/>
      <c r="AHZ14" s="87"/>
      <c r="AIA14" s="87"/>
      <c r="AIB14" s="87"/>
      <c r="AIC14" s="87"/>
      <c r="AID14" s="87"/>
      <c r="AIE14" s="87"/>
      <c r="AIF14" s="87"/>
      <c r="AIG14" s="87"/>
      <c r="AIH14" s="87"/>
      <c r="AII14" s="87"/>
      <c r="AIJ14" s="87"/>
      <c r="AIK14" s="87"/>
      <c r="AIL14" s="87"/>
      <c r="AIM14" s="87"/>
      <c r="AIN14" s="87"/>
      <c r="AIO14" s="87"/>
      <c r="AIP14" s="87"/>
      <c r="AIQ14" s="87"/>
      <c r="AIR14" s="87"/>
      <c r="AIS14" s="87"/>
      <c r="AIT14" s="87"/>
      <c r="AIU14" s="87"/>
      <c r="AIV14" s="87"/>
      <c r="AIW14" s="87"/>
      <c r="AIX14" s="87"/>
      <c r="AIY14" s="87"/>
      <c r="AIZ14" s="87"/>
      <c r="AJA14" s="87"/>
      <c r="AJB14" s="87"/>
      <c r="AJC14" s="87"/>
      <c r="AJD14" s="87"/>
      <c r="AJE14" s="87"/>
      <c r="AJF14" s="87"/>
      <c r="AJG14" s="87"/>
      <c r="AJH14" s="87"/>
      <c r="AJI14" s="87"/>
      <c r="AJJ14" s="87"/>
      <c r="AJK14" s="87"/>
      <c r="AJL14" s="87"/>
      <c r="AJM14" s="87"/>
      <c r="AJN14" s="87"/>
      <c r="AJO14" s="87"/>
      <c r="AJP14" s="87"/>
      <c r="AJQ14" s="87"/>
      <c r="AJR14" s="87"/>
      <c r="AJS14" s="87"/>
      <c r="AJT14" s="87"/>
      <c r="AJU14" s="87"/>
      <c r="AJV14" s="87"/>
      <c r="AJW14" s="87"/>
      <c r="AJX14" s="87"/>
      <c r="AJY14" s="87"/>
      <c r="AJZ14" s="87"/>
      <c r="AKA14" s="87"/>
      <c r="AKB14" s="87"/>
      <c r="AKC14" s="87"/>
      <c r="AKD14" s="87"/>
      <c r="AKE14" s="87"/>
      <c r="AKF14" s="87"/>
      <c r="AKG14" s="87"/>
      <c r="AKH14" s="87"/>
      <c r="AKI14" s="87"/>
      <c r="AKJ14" s="87"/>
      <c r="AKK14" s="87"/>
      <c r="AKL14" s="87"/>
      <c r="AKM14" s="87"/>
      <c r="AKN14" s="87"/>
      <c r="AKO14" s="87"/>
      <c r="AKP14" s="87"/>
      <c r="AKQ14" s="87"/>
      <c r="AKR14" s="87"/>
      <c r="AKS14" s="87"/>
      <c r="AKT14" s="87"/>
      <c r="AKU14" s="87"/>
      <c r="AKV14" s="87"/>
      <c r="AKW14" s="87"/>
      <c r="AKX14" s="87"/>
      <c r="AKY14" s="87"/>
      <c r="AKZ14" s="87"/>
      <c r="ALA14" s="87"/>
      <c r="ALB14" s="87"/>
      <c r="ALC14" s="87"/>
      <c r="ALD14" s="87"/>
      <c r="ALE14" s="87"/>
      <c r="ALF14" s="87"/>
      <c r="ALG14" s="87"/>
      <c r="ALH14" s="87"/>
      <c r="ALI14" s="87"/>
      <c r="ALJ14" s="87"/>
      <c r="ALK14" s="87"/>
      <c r="ALL14" s="87"/>
      <c r="ALM14" s="87"/>
      <c r="ALN14" s="87"/>
      <c r="ALO14" s="87"/>
      <c r="ALP14" s="87"/>
      <c r="ALQ14" s="87"/>
      <c r="ALR14" s="87"/>
      <c r="ALS14" s="87"/>
      <c r="ALT14" s="87"/>
      <c r="ALU14" s="87"/>
      <c r="ALV14" s="87"/>
      <c r="ALW14" s="87"/>
      <c r="ALX14" s="87"/>
      <c r="ALY14" s="87"/>
      <c r="ALZ14" s="87"/>
      <c r="AMA14" s="87"/>
      <c r="AMB14" s="87"/>
      <c r="AMC14" s="87"/>
      <c r="AMD14" s="87"/>
      <c r="AME14" s="87"/>
      <c r="AMF14" s="87"/>
      <c r="AMG14" s="87"/>
      <c r="AMH14" s="87"/>
    </row>
    <row r="15" spans="1:1022" s="86" customFormat="1">
      <c r="A15" s="86" t="s">
        <v>162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  <c r="IU15" s="58"/>
      <c r="IV15" s="58"/>
      <c r="IW15" s="58"/>
      <c r="IX15" s="58"/>
      <c r="IY15" s="58"/>
      <c r="IZ15" s="58"/>
      <c r="JA15" s="58"/>
      <c r="JB15" s="58"/>
      <c r="JC15" s="58"/>
      <c r="JD15" s="58"/>
      <c r="JE15" s="58"/>
      <c r="JF15" s="58"/>
      <c r="JG15" s="58"/>
      <c r="JH15" s="58"/>
      <c r="JI15" s="58"/>
      <c r="JJ15" s="58"/>
      <c r="JK15" s="58"/>
      <c r="JL15" s="58"/>
      <c r="JM15" s="58"/>
      <c r="JN15" s="58"/>
      <c r="JO15" s="58"/>
      <c r="JP15" s="58"/>
      <c r="JQ15" s="58"/>
      <c r="JR15" s="58"/>
      <c r="JS15" s="58"/>
      <c r="JT15" s="58"/>
      <c r="JU15" s="58"/>
      <c r="JV15" s="58"/>
      <c r="JW15" s="58"/>
      <c r="JX15" s="58"/>
      <c r="JY15" s="58"/>
      <c r="JZ15" s="58"/>
      <c r="KA15" s="58"/>
      <c r="KB15" s="58"/>
      <c r="KC15" s="58"/>
      <c r="KD15" s="58"/>
      <c r="KE15" s="58"/>
      <c r="KF15" s="58"/>
      <c r="KG15" s="58"/>
      <c r="KH15" s="58"/>
      <c r="KI15" s="58"/>
      <c r="KJ15" s="58"/>
      <c r="KK15" s="58"/>
      <c r="KL15" s="58"/>
      <c r="KM15" s="58"/>
      <c r="KN15" s="58"/>
      <c r="KO15" s="58"/>
      <c r="KP15" s="58"/>
      <c r="KQ15" s="58"/>
      <c r="KR15" s="58"/>
      <c r="KS15" s="58"/>
      <c r="KT15" s="58"/>
      <c r="KU15" s="58"/>
      <c r="KV15" s="58"/>
      <c r="KW15" s="58"/>
      <c r="KX15" s="58"/>
      <c r="KY15" s="58"/>
      <c r="KZ15" s="58"/>
      <c r="LA15" s="58"/>
      <c r="LB15" s="58"/>
      <c r="LC15" s="58"/>
      <c r="LD15" s="58"/>
      <c r="LE15" s="58"/>
      <c r="LF15" s="58"/>
      <c r="LG15" s="58"/>
      <c r="LH15" s="58"/>
      <c r="LI15" s="58"/>
      <c r="LJ15" s="58"/>
      <c r="LK15" s="58"/>
      <c r="LL15" s="58"/>
      <c r="LM15" s="58"/>
      <c r="LN15" s="58"/>
      <c r="LO15" s="58"/>
      <c r="LP15" s="58"/>
      <c r="LQ15" s="58"/>
      <c r="LR15" s="58"/>
      <c r="LS15" s="58"/>
      <c r="LT15" s="58"/>
      <c r="LU15" s="58"/>
      <c r="LV15" s="58"/>
      <c r="LW15" s="58"/>
      <c r="LX15" s="58"/>
      <c r="LY15" s="58"/>
      <c r="LZ15" s="58"/>
      <c r="MA15" s="58"/>
      <c r="MB15" s="58"/>
      <c r="MC15" s="58"/>
      <c r="MD15" s="58"/>
      <c r="ME15" s="58"/>
      <c r="MF15" s="58"/>
      <c r="MG15" s="58"/>
      <c r="MH15" s="58"/>
      <c r="MI15" s="58"/>
      <c r="MJ15" s="58"/>
      <c r="MK15" s="58"/>
      <c r="ML15" s="58"/>
      <c r="MM15" s="58"/>
      <c r="MN15" s="58"/>
      <c r="MO15" s="58"/>
      <c r="MP15" s="58"/>
      <c r="MQ15" s="58"/>
      <c r="MR15" s="58"/>
      <c r="MS15" s="58"/>
      <c r="MT15" s="58"/>
      <c r="MU15" s="58"/>
      <c r="MV15" s="58"/>
      <c r="MW15" s="58"/>
      <c r="MX15" s="58"/>
      <c r="MY15" s="58"/>
      <c r="MZ15" s="58"/>
      <c r="NA15" s="58"/>
      <c r="NB15" s="58"/>
      <c r="NC15" s="58"/>
      <c r="ND15" s="58"/>
      <c r="NE15" s="58"/>
      <c r="NF15" s="58"/>
      <c r="NG15" s="58"/>
      <c r="NH15" s="58"/>
      <c r="NI15" s="58"/>
      <c r="NJ15" s="58"/>
      <c r="NK15" s="58"/>
      <c r="NL15" s="58"/>
      <c r="NM15" s="58"/>
      <c r="NN15" s="58"/>
      <c r="NO15" s="58"/>
      <c r="NP15" s="58"/>
      <c r="NQ15" s="58"/>
      <c r="NR15" s="58"/>
      <c r="NS15" s="58"/>
      <c r="NT15" s="58"/>
      <c r="NU15" s="58"/>
      <c r="NV15" s="58"/>
      <c r="NW15" s="58"/>
      <c r="NX15" s="58"/>
      <c r="NY15" s="58"/>
      <c r="NZ15" s="58"/>
      <c r="OA15" s="58"/>
      <c r="OB15" s="58"/>
      <c r="OC15" s="58"/>
      <c r="OD15" s="58"/>
      <c r="OE15" s="58"/>
      <c r="OF15" s="58"/>
      <c r="OG15" s="58"/>
      <c r="OH15" s="58"/>
      <c r="OI15" s="58"/>
      <c r="OJ15" s="58"/>
      <c r="OK15" s="58"/>
      <c r="OL15" s="58"/>
      <c r="OM15" s="58"/>
      <c r="ON15" s="58"/>
      <c r="OO15" s="58"/>
      <c r="OP15" s="58"/>
      <c r="OQ15" s="58"/>
      <c r="OR15" s="58"/>
      <c r="OS15" s="58"/>
      <c r="OT15" s="58"/>
      <c r="OU15" s="58"/>
      <c r="OV15" s="58"/>
      <c r="OW15" s="58"/>
      <c r="OX15" s="58"/>
      <c r="OY15" s="58"/>
      <c r="OZ15" s="58"/>
      <c r="PA15" s="58"/>
      <c r="PB15" s="58"/>
      <c r="PC15" s="58"/>
      <c r="PD15" s="58"/>
      <c r="PE15" s="58"/>
      <c r="PF15" s="58"/>
      <c r="PG15" s="58"/>
      <c r="PH15" s="58"/>
      <c r="PI15" s="58"/>
      <c r="PJ15" s="58"/>
      <c r="PK15" s="58"/>
      <c r="PL15" s="58"/>
      <c r="PM15" s="58"/>
      <c r="PN15" s="58"/>
      <c r="PO15" s="58"/>
      <c r="PP15" s="58"/>
      <c r="PQ15" s="58"/>
      <c r="PR15" s="58"/>
      <c r="PS15" s="58"/>
      <c r="PT15" s="58"/>
      <c r="PU15" s="58"/>
      <c r="PV15" s="58"/>
      <c r="PW15" s="58"/>
      <c r="PX15" s="58"/>
      <c r="PY15" s="58"/>
      <c r="PZ15" s="58"/>
      <c r="QA15" s="58"/>
      <c r="QB15" s="58"/>
      <c r="QC15" s="58"/>
      <c r="QD15" s="58"/>
      <c r="QE15" s="58"/>
      <c r="QF15" s="58"/>
      <c r="QG15" s="58"/>
      <c r="QH15" s="58"/>
      <c r="QI15" s="58"/>
      <c r="QJ15" s="58"/>
      <c r="QK15" s="58"/>
      <c r="QL15" s="58"/>
      <c r="QM15" s="58"/>
      <c r="QN15" s="58"/>
      <c r="QO15" s="58"/>
      <c r="QP15" s="58"/>
      <c r="QQ15" s="58"/>
      <c r="QR15" s="58"/>
      <c r="QS15" s="58"/>
      <c r="QT15" s="58"/>
      <c r="QU15" s="58"/>
      <c r="QV15" s="58"/>
      <c r="QW15" s="58"/>
      <c r="QX15" s="58"/>
      <c r="QY15" s="58"/>
      <c r="QZ15" s="58"/>
      <c r="RA15" s="58"/>
      <c r="RB15" s="58"/>
      <c r="RC15" s="58"/>
      <c r="RD15" s="58"/>
      <c r="RE15" s="58"/>
      <c r="RF15" s="58"/>
      <c r="RG15" s="58"/>
      <c r="RH15" s="58"/>
      <c r="RI15" s="58"/>
      <c r="RJ15" s="58"/>
      <c r="RK15" s="58"/>
      <c r="RL15" s="58"/>
      <c r="RM15" s="58"/>
      <c r="RN15" s="58"/>
      <c r="RO15" s="58"/>
      <c r="RP15" s="58"/>
      <c r="RQ15" s="58"/>
      <c r="RR15" s="58"/>
      <c r="RS15" s="58"/>
      <c r="RT15" s="58"/>
      <c r="RU15" s="58"/>
      <c r="RV15" s="58"/>
      <c r="RW15" s="58"/>
      <c r="RX15" s="58"/>
      <c r="RY15" s="58"/>
      <c r="RZ15" s="58"/>
      <c r="SA15" s="58"/>
      <c r="SB15" s="58"/>
      <c r="SC15" s="58"/>
      <c r="SD15" s="58"/>
      <c r="SE15" s="58"/>
      <c r="SF15" s="58"/>
      <c r="SG15" s="58"/>
      <c r="SH15" s="58"/>
      <c r="SI15" s="58"/>
      <c r="SJ15" s="58"/>
      <c r="SK15" s="58"/>
      <c r="SL15" s="58"/>
      <c r="SM15" s="58"/>
      <c r="SN15" s="58"/>
      <c r="SO15" s="58"/>
      <c r="SP15" s="58"/>
      <c r="SQ15" s="58"/>
      <c r="SR15" s="58"/>
      <c r="SS15" s="58"/>
      <c r="ST15" s="58"/>
      <c r="SU15" s="58"/>
      <c r="SV15" s="58"/>
      <c r="SW15" s="58"/>
      <c r="SX15" s="58"/>
      <c r="SY15" s="58"/>
      <c r="SZ15" s="58"/>
      <c r="TA15" s="58"/>
      <c r="TB15" s="58"/>
      <c r="TC15" s="58"/>
      <c r="TD15" s="58"/>
      <c r="TE15" s="58"/>
      <c r="TF15" s="58"/>
      <c r="TG15" s="58"/>
      <c r="TH15" s="58"/>
      <c r="TI15" s="58"/>
      <c r="TJ15" s="58"/>
      <c r="TK15" s="58"/>
      <c r="TL15" s="58"/>
      <c r="TM15" s="58"/>
      <c r="TN15" s="58"/>
      <c r="TO15" s="58"/>
      <c r="TP15" s="58"/>
      <c r="TQ15" s="58"/>
      <c r="TR15" s="58"/>
      <c r="TS15" s="58"/>
      <c r="TT15" s="58"/>
      <c r="TU15" s="58"/>
      <c r="TV15" s="58"/>
      <c r="TW15" s="58"/>
      <c r="TX15" s="58"/>
      <c r="TY15" s="58"/>
      <c r="TZ15" s="58"/>
      <c r="UA15" s="58"/>
      <c r="UB15" s="58"/>
      <c r="UC15" s="58"/>
      <c r="UD15" s="58"/>
      <c r="UE15" s="58"/>
      <c r="UF15" s="58"/>
      <c r="UG15" s="58"/>
      <c r="UH15" s="58"/>
      <c r="UI15" s="58"/>
      <c r="UJ15" s="58"/>
      <c r="UK15" s="58"/>
      <c r="UL15" s="58"/>
      <c r="UM15" s="58"/>
      <c r="UN15" s="58"/>
      <c r="UO15" s="58"/>
      <c r="UP15" s="58"/>
      <c r="UQ15" s="58"/>
      <c r="UR15" s="58"/>
      <c r="US15" s="58"/>
      <c r="UT15" s="58"/>
      <c r="UU15" s="58"/>
      <c r="UV15" s="58"/>
      <c r="UW15" s="58"/>
      <c r="UX15" s="58"/>
      <c r="UY15" s="58"/>
      <c r="UZ15" s="58"/>
      <c r="VA15" s="58"/>
      <c r="VB15" s="58"/>
      <c r="VC15" s="58"/>
      <c r="VD15" s="58"/>
      <c r="VE15" s="58"/>
      <c r="VF15" s="58"/>
      <c r="VG15" s="58"/>
      <c r="VH15" s="58"/>
      <c r="VI15" s="58"/>
      <c r="VJ15" s="58"/>
      <c r="VK15" s="58"/>
      <c r="VL15" s="58"/>
      <c r="VM15" s="58"/>
      <c r="VN15" s="58"/>
      <c r="VO15" s="58"/>
      <c r="VP15" s="58"/>
      <c r="VQ15" s="58"/>
      <c r="VR15" s="58"/>
      <c r="VS15" s="58"/>
      <c r="VT15" s="58"/>
      <c r="VU15" s="58"/>
      <c r="VV15" s="58"/>
      <c r="VW15" s="58"/>
      <c r="VX15" s="58"/>
      <c r="VY15" s="58"/>
      <c r="VZ15" s="58"/>
      <c r="WA15" s="58"/>
      <c r="WB15" s="58"/>
      <c r="WC15" s="58"/>
      <c r="WD15" s="58"/>
      <c r="WE15" s="58"/>
      <c r="WF15" s="58"/>
      <c r="WG15" s="58"/>
      <c r="WH15" s="58"/>
      <c r="WI15" s="58"/>
      <c r="WJ15" s="58"/>
      <c r="WK15" s="58"/>
      <c r="WL15" s="58"/>
      <c r="WM15" s="58"/>
      <c r="WN15" s="58"/>
      <c r="WO15" s="58"/>
      <c r="WP15" s="58"/>
      <c r="WQ15" s="58"/>
      <c r="WR15" s="58"/>
      <c r="WS15" s="58"/>
      <c r="WT15" s="58"/>
      <c r="WU15" s="58"/>
      <c r="WV15" s="58"/>
      <c r="WW15" s="58"/>
      <c r="WX15" s="58"/>
      <c r="WY15" s="58"/>
      <c r="WZ15" s="58"/>
      <c r="XA15" s="58"/>
      <c r="XB15" s="58"/>
      <c r="XC15" s="58"/>
      <c r="XD15" s="58"/>
      <c r="XE15" s="58"/>
      <c r="XF15" s="58"/>
      <c r="XG15" s="58"/>
      <c r="XH15" s="58"/>
      <c r="XI15" s="58"/>
      <c r="XJ15" s="58"/>
      <c r="XK15" s="58"/>
      <c r="XL15" s="58"/>
      <c r="XM15" s="58"/>
      <c r="XN15" s="58"/>
      <c r="XO15" s="58"/>
      <c r="XP15" s="58"/>
      <c r="XQ15" s="58"/>
      <c r="XR15" s="58"/>
      <c r="XS15" s="58"/>
      <c r="XT15" s="58"/>
      <c r="XU15" s="58"/>
      <c r="XV15" s="58"/>
      <c r="XW15" s="58"/>
      <c r="XX15" s="58"/>
      <c r="XY15" s="58"/>
      <c r="XZ15" s="58"/>
      <c r="YA15" s="58"/>
      <c r="YB15" s="58"/>
      <c r="YC15" s="58"/>
      <c r="YD15" s="58"/>
      <c r="YE15" s="58"/>
      <c r="YF15" s="58"/>
      <c r="YG15" s="58"/>
      <c r="YH15" s="58"/>
      <c r="YI15" s="58"/>
      <c r="YJ15" s="58"/>
      <c r="YK15" s="58"/>
      <c r="YL15" s="58"/>
      <c r="YM15" s="58"/>
      <c r="YN15" s="58"/>
      <c r="YO15" s="58"/>
      <c r="YP15" s="58"/>
      <c r="YQ15" s="58"/>
      <c r="YR15" s="58"/>
      <c r="YS15" s="58"/>
      <c r="YT15" s="58"/>
      <c r="YU15" s="58"/>
      <c r="YV15" s="58"/>
      <c r="YW15" s="58"/>
      <c r="YX15" s="58"/>
      <c r="YY15" s="58"/>
      <c r="YZ15" s="58"/>
      <c r="ZA15" s="58"/>
      <c r="ZB15" s="58"/>
      <c r="ZC15" s="58"/>
      <c r="ZD15" s="58"/>
      <c r="ZE15" s="58"/>
      <c r="ZF15" s="58"/>
      <c r="ZG15" s="58"/>
      <c r="ZH15" s="58"/>
      <c r="ZI15" s="58"/>
      <c r="ZJ15" s="58"/>
      <c r="ZK15" s="58"/>
      <c r="ZL15" s="58"/>
      <c r="ZM15" s="58"/>
      <c r="ZN15" s="58"/>
      <c r="ZO15" s="58"/>
      <c r="ZP15" s="58"/>
      <c r="ZQ15" s="58"/>
      <c r="ZR15" s="58"/>
      <c r="ZS15" s="58"/>
      <c r="ZT15" s="58"/>
      <c r="ZU15" s="58"/>
      <c r="ZV15" s="58"/>
      <c r="ZW15" s="58"/>
      <c r="ZX15" s="58"/>
      <c r="ZY15" s="58"/>
      <c r="ZZ15" s="58"/>
      <c r="AAA15" s="58"/>
      <c r="AAB15" s="58"/>
      <c r="AAC15" s="58"/>
      <c r="AAD15" s="58"/>
      <c r="AAE15" s="58"/>
      <c r="AAF15" s="58"/>
      <c r="AAG15" s="58"/>
      <c r="AAH15" s="58"/>
      <c r="AAI15" s="58"/>
      <c r="AAJ15" s="58"/>
      <c r="AAK15" s="58"/>
      <c r="AAL15" s="58"/>
      <c r="AAM15" s="58"/>
      <c r="AAN15" s="58"/>
      <c r="AAO15" s="58"/>
      <c r="AAP15" s="58"/>
      <c r="AAQ15" s="58"/>
      <c r="AAR15" s="58"/>
      <c r="AAS15" s="58"/>
      <c r="AAT15" s="58"/>
      <c r="AAU15" s="58"/>
      <c r="AAV15" s="58"/>
      <c r="AAW15" s="58"/>
      <c r="AAX15" s="58"/>
      <c r="AAY15" s="58"/>
      <c r="AAZ15" s="58"/>
      <c r="ABA15" s="58"/>
      <c r="ABB15" s="58"/>
      <c r="ABC15" s="58"/>
      <c r="ABD15" s="58"/>
      <c r="ABE15" s="58"/>
      <c r="ABF15" s="58"/>
      <c r="ABG15" s="58"/>
      <c r="ABH15" s="58"/>
      <c r="ABI15" s="58"/>
      <c r="ABJ15" s="58"/>
      <c r="ABK15" s="58"/>
      <c r="ABL15" s="58"/>
      <c r="ABM15" s="58"/>
      <c r="ABN15" s="58"/>
      <c r="ABO15" s="58"/>
      <c r="ABP15" s="58"/>
      <c r="ABQ15" s="58"/>
      <c r="ABR15" s="58"/>
      <c r="ABS15" s="58"/>
      <c r="ABT15" s="58"/>
      <c r="ABU15" s="58"/>
      <c r="ABV15" s="58"/>
      <c r="ABW15" s="58"/>
      <c r="ABX15" s="58"/>
      <c r="ABY15" s="58"/>
      <c r="ABZ15" s="58"/>
      <c r="ACA15" s="58"/>
      <c r="ACB15" s="58"/>
      <c r="ACC15" s="58"/>
      <c r="ACD15" s="58"/>
      <c r="ACE15" s="58"/>
      <c r="ACF15" s="58"/>
      <c r="ACG15" s="58"/>
      <c r="ACH15" s="58"/>
      <c r="ACI15" s="58"/>
      <c r="ACJ15" s="58"/>
      <c r="ACK15" s="58"/>
      <c r="ACL15" s="58"/>
      <c r="ACM15" s="58"/>
      <c r="ACN15" s="58"/>
      <c r="ACO15" s="58"/>
      <c r="ACP15" s="58"/>
      <c r="ACQ15" s="58"/>
      <c r="ACR15" s="58"/>
      <c r="ACS15" s="58"/>
      <c r="ACT15" s="58"/>
      <c r="ACU15" s="58"/>
      <c r="ACV15" s="58"/>
      <c r="ACW15" s="58"/>
      <c r="ACX15" s="58"/>
      <c r="ACY15" s="58"/>
      <c r="ACZ15" s="58"/>
      <c r="ADA15" s="58"/>
      <c r="ADB15" s="58"/>
      <c r="ADC15" s="58"/>
      <c r="ADD15" s="58"/>
      <c r="ADE15" s="58"/>
      <c r="ADF15" s="58"/>
      <c r="ADG15" s="58"/>
      <c r="ADH15" s="58"/>
      <c r="ADI15" s="58"/>
      <c r="ADJ15" s="58"/>
      <c r="ADK15" s="58"/>
      <c r="ADL15" s="58"/>
      <c r="ADM15" s="58"/>
      <c r="ADN15" s="58"/>
      <c r="ADO15" s="58"/>
      <c r="ADP15" s="58"/>
      <c r="ADQ15" s="58"/>
      <c r="ADR15" s="58"/>
      <c r="ADS15" s="58"/>
      <c r="ADT15" s="58"/>
      <c r="ADU15" s="58"/>
      <c r="ADV15" s="58"/>
      <c r="ADW15" s="58"/>
      <c r="ADX15" s="58"/>
      <c r="ADY15" s="58"/>
      <c r="ADZ15" s="58"/>
      <c r="AEA15" s="58"/>
      <c r="AEB15" s="58"/>
      <c r="AEC15" s="58"/>
      <c r="AED15" s="58"/>
      <c r="AEE15" s="58"/>
      <c r="AEF15" s="58"/>
      <c r="AEG15" s="58"/>
      <c r="AEH15" s="58"/>
      <c r="AEI15" s="58"/>
      <c r="AEJ15" s="58"/>
      <c r="AEK15" s="58"/>
      <c r="AEL15" s="58"/>
      <c r="AEM15" s="58"/>
      <c r="AEN15" s="58"/>
      <c r="AEO15" s="58"/>
      <c r="AEP15" s="58"/>
      <c r="AEQ15" s="58"/>
      <c r="AER15" s="58"/>
      <c r="AES15" s="58"/>
      <c r="AET15" s="58"/>
      <c r="AEU15" s="58"/>
      <c r="AEV15" s="58"/>
      <c r="AEW15" s="58"/>
      <c r="AEX15" s="58"/>
      <c r="AEY15" s="58"/>
      <c r="AEZ15" s="58"/>
      <c r="AFA15" s="58"/>
      <c r="AFB15" s="58"/>
      <c r="AFC15" s="58"/>
      <c r="AFD15" s="58"/>
      <c r="AFE15" s="58"/>
      <c r="AFF15" s="58"/>
      <c r="AFG15" s="58"/>
      <c r="AFH15" s="58"/>
      <c r="AFI15" s="58"/>
      <c r="AFJ15" s="58"/>
      <c r="AFK15" s="58"/>
      <c r="AFL15" s="58"/>
      <c r="AFM15" s="58"/>
      <c r="AFN15" s="58"/>
      <c r="AFO15" s="58"/>
      <c r="AFP15" s="58"/>
      <c r="AFQ15" s="58"/>
      <c r="AFR15" s="58"/>
      <c r="AFS15" s="58"/>
      <c r="AFT15" s="58"/>
      <c r="AFU15" s="58"/>
      <c r="AFV15" s="58"/>
      <c r="AFW15" s="58"/>
      <c r="AFX15" s="58"/>
      <c r="AFY15" s="58"/>
      <c r="AFZ15" s="58"/>
      <c r="AGA15" s="58"/>
      <c r="AGB15" s="58"/>
      <c r="AGC15" s="58"/>
      <c r="AGD15" s="58"/>
      <c r="AGE15" s="58"/>
      <c r="AGF15" s="58"/>
      <c r="AGG15" s="58"/>
      <c r="AGH15" s="58"/>
      <c r="AGI15" s="58"/>
      <c r="AGJ15" s="58"/>
      <c r="AGK15" s="58"/>
      <c r="AGL15" s="58"/>
      <c r="AGM15" s="58"/>
      <c r="AGN15" s="58"/>
      <c r="AGO15" s="58"/>
      <c r="AGP15" s="58"/>
      <c r="AGQ15" s="58"/>
      <c r="AGR15" s="58"/>
      <c r="AGS15" s="58"/>
      <c r="AGT15" s="58"/>
      <c r="AGU15" s="58"/>
      <c r="AGV15" s="58"/>
      <c r="AGW15" s="58"/>
      <c r="AGX15" s="58"/>
      <c r="AGY15" s="58"/>
      <c r="AGZ15" s="58"/>
      <c r="AHA15" s="58"/>
      <c r="AHB15" s="58"/>
      <c r="AHC15" s="58"/>
      <c r="AHD15" s="58"/>
      <c r="AHE15" s="58"/>
      <c r="AHF15" s="58"/>
      <c r="AHG15" s="58"/>
      <c r="AHH15" s="58"/>
      <c r="AHI15" s="58"/>
      <c r="AHJ15" s="58"/>
      <c r="AHK15" s="58"/>
      <c r="AHL15" s="58"/>
      <c r="AHM15" s="58"/>
      <c r="AHN15" s="58"/>
      <c r="AHO15" s="58"/>
      <c r="AHP15" s="58"/>
      <c r="AHQ15" s="58"/>
      <c r="AHR15" s="58"/>
      <c r="AHS15" s="58"/>
      <c r="AHT15" s="58"/>
      <c r="AHU15" s="58"/>
      <c r="AHV15" s="58"/>
      <c r="AHW15" s="58"/>
      <c r="AHX15" s="58"/>
      <c r="AHY15" s="58"/>
      <c r="AHZ15" s="58"/>
      <c r="AIA15" s="58"/>
      <c r="AIB15" s="58"/>
      <c r="AIC15" s="58"/>
      <c r="AID15" s="58"/>
      <c r="AIE15" s="58"/>
      <c r="AIF15" s="58"/>
      <c r="AIG15" s="58"/>
      <c r="AIH15" s="58"/>
      <c r="AII15" s="58"/>
      <c r="AIJ15" s="58"/>
      <c r="AIK15" s="58"/>
      <c r="AIL15" s="58"/>
      <c r="AIM15" s="58"/>
      <c r="AIN15" s="58"/>
      <c r="AIO15" s="58"/>
      <c r="AIP15" s="58"/>
      <c r="AIQ15" s="58"/>
      <c r="AIR15" s="58"/>
      <c r="AIS15" s="58"/>
      <c r="AIT15" s="58"/>
      <c r="AIU15" s="58"/>
      <c r="AIV15" s="58"/>
      <c r="AIW15" s="58"/>
      <c r="AIX15" s="58"/>
      <c r="AIY15" s="58"/>
      <c r="AIZ15" s="58"/>
      <c r="AJA15" s="58"/>
      <c r="AJB15" s="58"/>
      <c r="AJC15" s="58"/>
      <c r="AJD15" s="58"/>
      <c r="AJE15" s="58"/>
      <c r="AJF15" s="58"/>
      <c r="AJG15" s="58"/>
      <c r="AJH15" s="58"/>
      <c r="AJI15" s="58"/>
      <c r="AJJ15" s="58"/>
      <c r="AJK15" s="58"/>
      <c r="AJL15" s="58"/>
      <c r="AJM15" s="58"/>
      <c r="AJN15" s="58"/>
      <c r="AJO15" s="58"/>
      <c r="AJP15" s="58"/>
      <c r="AJQ15" s="58"/>
      <c r="AJR15" s="58"/>
      <c r="AJS15" s="58"/>
      <c r="AJT15" s="58"/>
      <c r="AJU15" s="58"/>
      <c r="AJV15" s="58"/>
      <c r="AJW15" s="58"/>
      <c r="AJX15" s="58"/>
      <c r="AJY15" s="58"/>
      <c r="AJZ15" s="58"/>
      <c r="AKA15" s="58"/>
      <c r="AKB15" s="58"/>
      <c r="AKC15" s="58"/>
      <c r="AKD15" s="58"/>
      <c r="AKE15" s="58"/>
      <c r="AKF15" s="58"/>
      <c r="AKG15" s="58"/>
      <c r="AKH15" s="58"/>
      <c r="AKI15" s="58"/>
      <c r="AKJ15" s="58"/>
      <c r="AKK15" s="58"/>
      <c r="AKL15" s="58"/>
      <c r="AKM15" s="58"/>
      <c r="AKN15" s="58"/>
      <c r="AKO15" s="58"/>
      <c r="AKP15" s="58"/>
      <c r="AKQ15" s="58"/>
      <c r="AKR15" s="58"/>
      <c r="AKS15" s="58"/>
      <c r="AKT15" s="58"/>
      <c r="AKU15" s="58"/>
      <c r="AKV15" s="58"/>
      <c r="AKW15" s="58"/>
      <c r="AKX15" s="58"/>
      <c r="AKY15" s="58"/>
      <c r="AKZ15" s="58"/>
      <c r="ALA15" s="58"/>
      <c r="ALB15" s="58"/>
      <c r="ALC15" s="58"/>
      <c r="ALD15" s="58"/>
      <c r="ALE15" s="58"/>
      <c r="ALF15" s="58"/>
      <c r="ALG15" s="58"/>
      <c r="ALH15" s="58"/>
      <c r="ALI15" s="58"/>
      <c r="ALJ15" s="58"/>
      <c r="ALK15" s="58"/>
      <c r="ALL15" s="58"/>
      <c r="ALM15" s="58"/>
      <c r="ALN15" s="58"/>
      <c r="ALO15" s="58"/>
      <c r="ALP15" s="58"/>
      <c r="ALQ15" s="58"/>
      <c r="ALR15" s="58"/>
      <c r="ALS15" s="58"/>
      <c r="ALT15" s="58"/>
      <c r="ALU15" s="58"/>
      <c r="ALV15" s="58"/>
      <c r="ALW15" s="58"/>
      <c r="ALX15" s="58"/>
      <c r="ALY15" s="58"/>
      <c r="ALZ15" s="58"/>
      <c r="AMA15" s="58"/>
      <c r="AMB15" s="58"/>
      <c r="AMC15" s="58"/>
      <c r="AMD15" s="58"/>
      <c r="AME15" s="58"/>
      <c r="AMF15" s="58"/>
      <c r="AMG15" s="58"/>
      <c r="AMH15" s="58"/>
    </row>
    <row r="17" spans="1:11">
      <c r="A17" s="58" t="s">
        <v>43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</row>
    <row r="18" spans="1:11">
      <c r="A18" s="58" t="s">
        <v>44</v>
      </c>
      <c r="C18" s="107"/>
      <c r="D18" s="107"/>
      <c r="E18" s="107"/>
      <c r="F18" s="107"/>
      <c r="G18" s="107"/>
      <c r="H18" s="107"/>
    </row>
    <row r="19" spans="1:11">
      <c r="A19" s="83"/>
    </row>
  </sheetData>
  <mergeCells count="1">
    <mergeCell ref="A14:K14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1:AMH12"/>
  <sheetViews>
    <sheetView zoomScale="55" zoomScaleNormal="55" workbookViewId="0">
      <pane ySplit="2" topLeftCell="A3" activePane="bottomLeft" state="frozen"/>
      <selection pane="bottomLeft" activeCell="C21" sqref="C21"/>
    </sheetView>
  </sheetViews>
  <sheetFormatPr baseColWidth="10" defaultColWidth="11.42578125" defaultRowHeight="15.75"/>
  <cols>
    <col min="1" max="1" width="26.42578125" style="23" customWidth="1"/>
    <col min="2" max="2" width="49.140625" style="23" customWidth="1"/>
    <col min="3" max="3" width="18.42578125" style="23" customWidth="1"/>
    <col min="4" max="4" width="7.85546875" style="23" customWidth="1"/>
    <col min="5" max="5" width="8.42578125" style="23" customWidth="1"/>
    <col min="6" max="6" width="7.140625" style="23" customWidth="1"/>
    <col min="7" max="8" width="9.140625" style="23" customWidth="1"/>
    <col min="9" max="9" width="8.140625" style="23" customWidth="1"/>
    <col min="10" max="10" width="16.42578125" style="23" customWidth="1"/>
    <col min="11" max="11" width="22.7109375" style="23" customWidth="1"/>
    <col min="12" max="13" width="22.140625" style="23" customWidth="1"/>
    <col min="14" max="14" width="27.42578125" style="23" customWidth="1"/>
    <col min="15" max="15" width="17" style="23" customWidth="1"/>
    <col min="16" max="1022" width="11.42578125" style="23"/>
  </cols>
  <sheetData>
    <row r="1" spans="1:16" ht="61.5" customHeight="1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5" t="s">
        <v>7</v>
      </c>
      <c r="I1" s="25" t="s">
        <v>8</v>
      </c>
      <c r="J1" s="25" t="s">
        <v>9</v>
      </c>
      <c r="K1" s="25" t="s">
        <v>74</v>
      </c>
      <c r="L1" s="27" t="s">
        <v>120</v>
      </c>
      <c r="M1" s="27" t="s">
        <v>12</v>
      </c>
      <c r="N1" s="28" t="s">
        <v>13</v>
      </c>
      <c r="O1" s="28" t="s">
        <v>14</v>
      </c>
    </row>
    <row r="2" spans="1:16" s="32" customFormat="1">
      <c r="A2" s="29" t="str">
        <f ca="1">RIGHT(CELL("filename",A$1),LEN(CELL("filename",A$1))-SEARCH("]",CELL("filename",A$1),1))</f>
        <v>MCC S10_FC</v>
      </c>
      <c r="B2" s="29"/>
      <c r="C2" s="29">
        <f>SUM(D2:F2)</f>
        <v>6</v>
      </c>
      <c r="D2" s="30">
        <f>SUMPRODUCT(D3:D223,$P3:$P223)</f>
        <v>0</v>
      </c>
      <c r="E2" s="30">
        <f>SUMPRODUCT(E3:E223,$P3:$P223)</f>
        <v>6</v>
      </c>
      <c r="F2" s="30">
        <f>SUMPRODUCT(F3:F223,$P3:$P223)</f>
        <v>0</v>
      </c>
      <c r="G2" s="30">
        <f>SUMPRODUCT(G3:G223,$P3:$P223)</f>
        <v>0</v>
      </c>
      <c r="H2" s="30"/>
      <c r="I2" s="30">
        <f>SUMPRODUCT(I3:I223,$P3:$P223)</f>
        <v>30</v>
      </c>
      <c r="J2" s="29"/>
      <c r="K2" s="29"/>
      <c r="L2" s="29"/>
      <c r="M2" s="29"/>
      <c r="N2" s="29"/>
      <c r="O2" s="29"/>
    </row>
    <row r="3" spans="1:16">
      <c r="A3" s="33" t="s">
        <v>17</v>
      </c>
      <c r="B3" s="56" t="s">
        <v>159</v>
      </c>
      <c r="C3" s="57">
        <f>SUM(D3:F3)</f>
        <v>6</v>
      </c>
      <c r="D3" s="57">
        <f>SUM(D4:D6)-D6</f>
        <v>0</v>
      </c>
      <c r="E3" s="57">
        <f t="shared" ref="E3:G3" si="0">SUM(E4:E6)-E6</f>
        <v>6</v>
      </c>
      <c r="F3" s="57">
        <f t="shared" si="0"/>
        <v>0</v>
      </c>
      <c r="G3" s="57">
        <f t="shared" si="0"/>
        <v>0</v>
      </c>
      <c r="H3" s="33"/>
      <c r="I3" s="33">
        <v>30</v>
      </c>
      <c r="J3" s="40"/>
      <c r="K3" s="40"/>
      <c r="L3" s="41"/>
      <c r="M3" s="36" t="s">
        <v>19</v>
      </c>
      <c r="N3" s="36"/>
      <c r="O3" s="36"/>
      <c r="P3" s="23">
        <f>IF(ISBLANK(A3),0,1)</f>
        <v>1</v>
      </c>
    </row>
    <row r="4" spans="1:16">
      <c r="A4" s="133" t="s">
        <v>20</v>
      </c>
      <c r="B4" s="154" t="s">
        <v>160</v>
      </c>
      <c r="C4" s="61"/>
      <c r="D4" s="141"/>
      <c r="E4" s="124">
        <v>6</v>
      </c>
      <c r="F4" s="38"/>
      <c r="G4" s="38"/>
      <c r="H4" s="37"/>
      <c r="I4" s="37"/>
      <c r="J4" s="118">
        <v>1</v>
      </c>
      <c r="K4" s="118" t="s">
        <v>40</v>
      </c>
      <c r="L4" s="39"/>
      <c r="M4" s="39"/>
      <c r="N4" s="17" t="s">
        <v>19</v>
      </c>
      <c r="O4" s="39" t="s">
        <v>79</v>
      </c>
    </row>
    <row r="6" spans="1:16">
      <c r="A6" s="110" t="s">
        <v>41</v>
      </c>
      <c r="B6" s="85"/>
      <c r="C6" s="110"/>
      <c r="D6" s="110"/>
      <c r="E6" s="110"/>
      <c r="F6" s="110"/>
      <c r="G6" s="110"/>
      <c r="H6" s="110"/>
      <c r="I6" s="110"/>
      <c r="J6" s="110"/>
      <c r="K6" s="58"/>
    </row>
    <row r="7" spans="1:16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6">
      <c r="A8" s="112" t="s">
        <v>163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</row>
    <row r="9" spans="1:16" ht="21">
      <c r="A9" s="86" t="s">
        <v>162</v>
      </c>
      <c r="B9" s="88"/>
      <c r="C9" s="88"/>
      <c r="D9" s="97"/>
      <c r="E9" s="88"/>
      <c r="F9" s="88"/>
      <c r="G9" s="88"/>
      <c r="H9" s="88"/>
      <c r="I9" s="88"/>
      <c r="J9" s="88"/>
      <c r="K9" s="88"/>
    </row>
    <row r="10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6">
      <c r="A11" s="58" t="s">
        <v>43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6">
      <c r="A12" s="58" t="s">
        <v>44</v>
      </c>
      <c r="B12" s="1"/>
      <c r="C12" s="1"/>
      <c r="D12" s="1"/>
      <c r="E12" s="1"/>
      <c r="F12" s="1"/>
      <c r="G12" s="1"/>
      <c r="H12" s="1"/>
      <c r="I12" s="1"/>
      <c r="J12" s="1"/>
      <c r="K12" s="1"/>
    </row>
  </sheetData>
  <mergeCells count="1">
    <mergeCell ref="A8:K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6DB3-EAA1-3A41-8A3E-C209097F215B}">
  <sheetPr>
    <tabColor rgb="FFFF0000"/>
    <pageSetUpPr fitToPage="1"/>
  </sheetPr>
  <dimension ref="A1:AMH32"/>
  <sheetViews>
    <sheetView zoomScale="40" zoomScaleNormal="40" workbookViewId="0">
      <pane ySplit="2" topLeftCell="A3" activePane="bottomLeft" state="frozen"/>
      <selection activeCell="C10" sqref="C10"/>
      <selection pane="bottomLeft" activeCell="G28" sqref="G28"/>
    </sheetView>
  </sheetViews>
  <sheetFormatPr baseColWidth="10" defaultColWidth="8.85546875" defaultRowHeight="15.75"/>
  <cols>
    <col min="1" max="1" width="31.7109375" style="1" customWidth="1"/>
    <col min="2" max="2" width="39.85546875" style="1" customWidth="1"/>
    <col min="3" max="3" width="15.28515625" style="1" customWidth="1"/>
    <col min="4" max="4" width="17" style="1" customWidth="1"/>
    <col min="5" max="5" width="8.42578125" style="1" customWidth="1"/>
    <col min="6" max="6" width="7.140625" style="1" customWidth="1"/>
    <col min="7" max="7" width="9.140625" style="1" customWidth="1"/>
    <col min="8" max="8" width="12.85546875" style="23" customWidth="1"/>
    <col min="9" max="9" width="8.140625" style="23" customWidth="1"/>
    <col min="10" max="10" width="17.42578125" style="23" customWidth="1"/>
    <col min="11" max="11" width="20.85546875" style="23" customWidth="1"/>
    <col min="12" max="12" width="14.7109375" style="23" customWidth="1"/>
    <col min="13" max="13" width="17.7109375" style="23" customWidth="1"/>
    <col min="14" max="14" width="23.140625" style="23" customWidth="1"/>
    <col min="15" max="15" width="12.28515625" style="23" customWidth="1"/>
    <col min="16" max="1018" width="8.85546875" style="1"/>
  </cols>
  <sheetData>
    <row r="1" spans="1:1018" ht="70.5" customHeight="1">
      <c r="A1" s="71" t="s">
        <v>0</v>
      </c>
      <c r="B1" s="71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72" t="s">
        <v>7</v>
      </c>
      <c r="I1" s="7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7" t="s">
        <v>13</v>
      </c>
      <c r="O1" s="7" t="s">
        <v>14</v>
      </c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</row>
    <row r="2" spans="1:1018" s="1" customFormat="1" ht="57" customHeight="1">
      <c r="A2" s="9" t="str">
        <f ca="1">RIGHT(CELL("filename",A$1),LEN(CELL("filename",A$1))-SEARCH("]",CELL("filename",A$1),1))</f>
        <v>MCC S5_FC</v>
      </c>
      <c r="B2" s="70" t="s">
        <v>16</v>
      </c>
      <c r="C2" s="9">
        <f>SUM(D2:F2)</f>
        <v>296</v>
      </c>
      <c r="D2" s="9">
        <f>SUM(D3+D8+D12+D16+D18)</f>
        <v>266</v>
      </c>
      <c r="E2" s="9">
        <f t="shared" ref="E2:G2" si="0">SUM(E3+E8+E12+E16+E18)</f>
        <v>30</v>
      </c>
      <c r="F2" s="9">
        <f t="shared" si="0"/>
        <v>0</v>
      </c>
      <c r="G2" s="9">
        <f t="shared" si="0"/>
        <v>196</v>
      </c>
      <c r="H2" s="30"/>
      <c r="I2" s="9">
        <f>SUM(I3+I8+I12+I16+I18)</f>
        <v>30</v>
      </c>
      <c r="J2" s="30"/>
      <c r="K2" s="30"/>
      <c r="L2" s="69"/>
      <c r="M2" s="69"/>
      <c r="N2" s="69"/>
      <c r="O2" s="69"/>
    </row>
    <row r="3" spans="1:1018">
      <c r="A3" s="66" t="s">
        <v>17</v>
      </c>
      <c r="B3" s="65" t="s">
        <v>18</v>
      </c>
      <c r="C3" s="64">
        <f>SUM(D3:F3)</f>
        <v>91</v>
      </c>
      <c r="D3" s="64">
        <f>SUM(D4:D8)-D8</f>
        <v>91</v>
      </c>
      <c r="E3" s="64">
        <f>SUM(E4:E8)-E8</f>
        <v>0</v>
      </c>
      <c r="F3" s="64">
        <f>SUM(F4:F8)-F8</f>
        <v>0</v>
      </c>
      <c r="G3" s="64">
        <f>SUM(G4:G8)-G8</f>
        <v>52</v>
      </c>
      <c r="H3" s="63"/>
      <c r="I3" s="63">
        <v>7</v>
      </c>
      <c r="J3" s="35"/>
      <c r="K3" s="35"/>
      <c r="L3" s="35"/>
      <c r="M3" s="36" t="s">
        <v>19</v>
      </c>
      <c r="N3" s="36"/>
      <c r="O3" s="14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</row>
    <row r="4" spans="1:1018">
      <c r="A4" s="62" t="s">
        <v>20</v>
      </c>
      <c r="B4" s="68" t="s">
        <v>21</v>
      </c>
      <c r="C4" s="61"/>
      <c r="D4" s="61">
        <v>28</v>
      </c>
      <c r="E4" s="61"/>
      <c r="F4" s="61"/>
      <c r="G4" s="61">
        <v>16</v>
      </c>
      <c r="H4" s="82">
        <v>0.28599999999999998</v>
      </c>
      <c r="J4" s="17">
        <v>3</v>
      </c>
      <c r="K4" s="17" t="s">
        <v>22</v>
      </c>
      <c r="L4" s="17"/>
      <c r="M4" s="17" t="s">
        <v>23</v>
      </c>
      <c r="N4" s="39" t="s">
        <v>45</v>
      </c>
      <c r="O4" s="17" t="s">
        <v>25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</row>
    <row r="5" spans="1:1018">
      <c r="A5" s="62" t="s">
        <v>20</v>
      </c>
      <c r="B5" s="68" t="s">
        <v>26</v>
      </c>
      <c r="C5" s="61"/>
      <c r="D5" s="61">
        <v>28</v>
      </c>
      <c r="E5" s="61"/>
      <c r="F5" s="61"/>
      <c r="G5" s="61">
        <v>16</v>
      </c>
      <c r="H5" s="113">
        <v>0.28599999999999998</v>
      </c>
      <c r="I5" s="62"/>
      <c r="J5" s="17">
        <v>3</v>
      </c>
      <c r="K5" s="17" t="s">
        <v>22</v>
      </c>
      <c r="L5" s="17"/>
      <c r="M5" s="17" t="s">
        <v>23</v>
      </c>
      <c r="N5" s="39" t="s">
        <v>45</v>
      </c>
      <c r="O5" s="17" t="s">
        <v>25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</row>
    <row r="6" spans="1:1018">
      <c r="A6" s="62" t="s">
        <v>20</v>
      </c>
      <c r="B6" s="68" t="s">
        <v>27</v>
      </c>
      <c r="C6" s="61"/>
      <c r="D6" s="61">
        <v>14</v>
      </c>
      <c r="E6" s="61"/>
      <c r="F6" s="61"/>
      <c r="G6" s="61">
        <v>8</v>
      </c>
      <c r="H6" s="113">
        <v>0.14299999999999999</v>
      </c>
      <c r="I6" s="62"/>
      <c r="J6" s="17">
        <v>2</v>
      </c>
      <c r="K6" s="17" t="s">
        <v>22</v>
      </c>
      <c r="L6" s="17"/>
      <c r="M6" s="17" t="s">
        <v>23</v>
      </c>
      <c r="N6" s="39" t="s">
        <v>46</v>
      </c>
      <c r="O6" s="17" t="s">
        <v>25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</row>
    <row r="7" spans="1:1018">
      <c r="A7" s="62" t="s">
        <v>20</v>
      </c>
      <c r="B7" s="68" t="s">
        <v>28</v>
      </c>
      <c r="C7" s="61"/>
      <c r="D7" s="61">
        <v>21</v>
      </c>
      <c r="E7" s="61"/>
      <c r="F7" s="61"/>
      <c r="G7" s="61">
        <v>12</v>
      </c>
      <c r="H7" s="118">
        <v>0.28599999999999998</v>
      </c>
      <c r="I7" s="37"/>
      <c r="J7" s="39">
        <v>2</v>
      </c>
      <c r="K7" s="39" t="s">
        <v>22</v>
      </c>
      <c r="L7" s="39"/>
      <c r="M7" s="39" t="s">
        <v>23</v>
      </c>
      <c r="N7" s="39" t="s">
        <v>46</v>
      </c>
      <c r="O7" s="17" t="s">
        <v>25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</row>
    <row r="8" spans="1:1018">
      <c r="A8" s="66" t="s">
        <v>17</v>
      </c>
      <c r="B8" s="65" t="s">
        <v>29</v>
      </c>
      <c r="C8" s="64">
        <f>SUM(D8:F8)</f>
        <v>129.5</v>
      </c>
      <c r="D8" s="64">
        <f>SUM(D9:D12)-D12</f>
        <v>129.5</v>
      </c>
      <c r="E8" s="64">
        <f>SUM(E9:E16)-E16</f>
        <v>0</v>
      </c>
      <c r="F8" s="64">
        <f>SUM(F9:F16)-F16</f>
        <v>0</v>
      </c>
      <c r="G8" s="64">
        <f>SUM(G9:G16)-G16</f>
        <v>114</v>
      </c>
      <c r="H8" s="63"/>
      <c r="I8" s="63">
        <v>8</v>
      </c>
      <c r="J8" s="35"/>
      <c r="K8" s="41"/>
      <c r="L8" s="41"/>
      <c r="M8" s="36" t="s">
        <v>19</v>
      </c>
      <c r="N8" s="36"/>
      <c r="O8" s="3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</row>
    <row r="9" spans="1:1018">
      <c r="A9" s="62" t="s">
        <v>20</v>
      </c>
      <c r="B9" s="67" t="s">
        <v>47</v>
      </c>
      <c r="C9" s="61"/>
      <c r="D9" s="61">
        <v>49</v>
      </c>
      <c r="E9" s="61"/>
      <c r="F9" s="61"/>
      <c r="G9" s="61">
        <v>30</v>
      </c>
      <c r="H9" s="119">
        <v>0.5</v>
      </c>
      <c r="I9" s="42"/>
      <c r="J9" s="17">
        <v>3</v>
      </c>
      <c r="K9" s="17" t="s">
        <v>22</v>
      </c>
      <c r="L9" s="17"/>
      <c r="M9" s="17" t="s">
        <v>23</v>
      </c>
      <c r="N9" s="39" t="s">
        <v>45</v>
      </c>
      <c r="O9" s="17" t="s">
        <v>25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</row>
    <row r="10" spans="1:1018">
      <c r="A10" s="62" t="s">
        <v>20</v>
      </c>
      <c r="B10" s="67" t="s">
        <v>31</v>
      </c>
      <c r="C10" s="61"/>
      <c r="D10" s="61">
        <v>66.5</v>
      </c>
      <c r="E10" s="61"/>
      <c r="F10" s="61"/>
      <c r="G10" s="61">
        <v>50</v>
      </c>
      <c r="H10" s="119">
        <v>0.5</v>
      </c>
      <c r="I10" s="42"/>
      <c r="J10" s="17">
        <v>3</v>
      </c>
      <c r="K10" s="17" t="s">
        <v>22</v>
      </c>
      <c r="L10" s="17"/>
      <c r="M10" s="17" t="s">
        <v>23</v>
      </c>
      <c r="N10" s="39" t="s">
        <v>45</v>
      </c>
      <c r="O10" s="17" t="s">
        <v>25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</row>
    <row r="11" spans="1:1018">
      <c r="A11" s="113" t="s">
        <v>20</v>
      </c>
      <c r="B11" s="123" t="s">
        <v>48</v>
      </c>
      <c r="C11" s="116"/>
      <c r="D11" s="116">
        <v>14</v>
      </c>
      <c r="E11" s="116"/>
      <c r="F11" s="116"/>
      <c r="G11" s="116">
        <v>14</v>
      </c>
      <c r="H11" s="119">
        <v>0</v>
      </c>
      <c r="I11" s="119"/>
      <c r="J11" s="17">
        <v>3</v>
      </c>
      <c r="K11" s="17" t="s">
        <v>22</v>
      </c>
      <c r="L11" s="17"/>
      <c r="M11" s="17" t="s">
        <v>23</v>
      </c>
      <c r="N11" s="39" t="s">
        <v>19</v>
      </c>
      <c r="O11" s="17" t="s">
        <v>25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</row>
    <row r="12" spans="1:1018">
      <c r="A12" s="66" t="s">
        <v>17</v>
      </c>
      <c r="B12" s="65" t="s">
        <v>32</v>
      </c>
      <c r="C12" s="64">
        <f>SUM(D12:F12)</f>
        <v>45.5</v>
      </c>
      <c r="D12" s="64">
        <f>SUM(D13:D16)-D16</f>
        <v>45.5</v>
      </c>
      <c r="E12" s="64">
        <f>SUM(E13:E16)-E16</f>
        <v>0</v>
      </c>
      <c r="F12" s="64">
        <f>SUM(F13:F16)-F16</f>
        <v>0</v>
      </c>
      <c r="G12" s="64">
        <f>SUM(G13:G16)-G16</f>
        <v>10</v>
      </c>
      <c r="H12" s="63"/>
      <c r="I12" s="63">
        <v>3</v>
      </c>
      <c r="J12" s="35"/>
      <c r="K12" s="41"/>
      <c r="L12" s="41"/>
      <c r="M12" s="36" t="s">
        <v>19</v>
      </c>
      <c r="N12" s="36"/>
      <c r="O12" s="3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</row>
    <row r="13" spans="1:1018">
      <c r="A13" s="62" t="s">
        <v>20</v>
      </c>
      <c r="B13" s="67" t="s">
        <v>33</v>
      </c>
      <c r="C13" s="61"/>
      <c r="D13" s="61">
        <v>3.5</v>
      </c>
      <c r="E13" s="61"/>
      <c r="F13" s="61"/>
      <c r="G13" s="61">
        <v>0</v>
      </c>
      <c r="H13" s="119">
        <v>0</v>
      </c>
      <c r="I13" s="42"/>
      <c r="J13" s="39"/>
      <c r="K13" s="39"/>
      <c r="L13" s="39"/>
      <c r="M13" s="39"/>
      <c r="N13" s="39" t="s">
        <v>45</v>
      </c>
      <c r="O13" s="17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</row>
    <row r="14" spans="1:1018">
      <c r="A14" s="62" t="s">
        <v>20</v>
      </c>
      <c r="B14" s="67" t="s">
        <v>34</v>
      </c>
      <c r="C14" s="61"/>
      <c r="D14" s="61">
        <v>35</v>
      </c>
      <c r="E14" s="61"/>
      <c r="F14" s="61"/>
      <c r="G14" s="61">
        <v>10</v>
      </c>
      <c r="H14" s="119">
        <v>1</v>
      </c>
      <c r="I14" s="42"/>
      <c r="J14" s="17">
        <v>3</v>
      </c>
      <c r="K14" s="17" t="s">
        <v>22</v>
      </c>
      <c r="L14" s="17"/>
      <c r="M14" s="17" t="s">
        <v>23</v>
      </c>
      <c r="N14" s="39" t="s">
        <v>45</v>
      </c>
      <c r="O14" s="17" t="s">
        <v>25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</row>
    <row r="15" spans="1:1018">
      <c r="A15" s="62" t="s">
        <v>20</v>
      </c>
      <c r="B15" s="67" t="s">
        <v>35</v>
      </c>
      <c r="C15" s="61"/>
      <c r="D15" s="61">
        <v>7</v>
      </c>
      <c r="E15" s="61"/>
      <c r="F15" s="61"/>
      <c r="G15" s="61">
        <v>0</v>
      </c>
      <c r="H15" s="118">
        <v>0</v>
      </c>
      <c r="I15" s="37"/>
      <c r="J15" s="39"/>
      <c r="K15" s="39"/>
      <c r="L15" s="39"/>
      <c r="M15" s="39"/>
      <c r="N15" s="39" t="s">
        <v>45</v>
      </c>
      <c r="O15" s="17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</row>
    <row r="16" spans="1:1018">
      <c r="A16" s="66" t="s">
        <v>17</v>
      </c>
      <c r="B16" s="65" t="s">
        <v>36</v>
      </c>
      <c r="C16" s="64">
        <f>SUM(D16:F16)</f>
        <v>28</v>
      </c>
      <c r="D16" s="64">
        <f>SUM(D17:D18)-D18</f>
        <v>0</v>
      </c>
      <c r="E16" s="64">
        <f>SUM(E17:E18)-E18</f>
        <v>28</v>
      </c>
      <c r="F16" s="64">
        <f>SUM(F17:F18)-F18</f>
        <v>0</v>
      </c>
      <c r="G16" s="64">
        <f>SUM(G17:G18)-G18</f>
        <v>20</v>
      </c>
      <c r="H16" s="63"/>
      <c r="I16" s="63">
        <v>2</v>
      </c>
      <c r="J16" s="35"/>
      <c r="K16" s="41"/>
      <c r="L16" s="41"/>
      <c r="M16" s="36" t="s">
        <v>19</v>
      </c>
      <c r="N16" s="36"/>
      <c r="O16" s="3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</row>
    <row r="17" spans="1:1022">
      <c r="A17" s="113" t="s">
        <v>20</v>
      </c>
      <c r="B17" s="114" t="s">
        <v>36</v>
      </c>
      <c r="C17" s="61"/>
      <c r="D17" s="61"/>
      <c r="E17" s="116">
        <v>28</v>
      </c>
      <c r="F17" s="61"/>
      <c r="G17" s="61">
        <v>20</v>
      </c>
      <c r="H17" s="118">
        <v>1</v>
      </c>
      <c r="I17" s="37"/>
      <c r="J17" s="39">
        <v>3</v>
      </c>
      <c r="K17" s="39" t="s">
        <v>22</v>
      </c>
      <c r="L17" s="39"/>
      <c r="M17" s="39" t="s">
        <v>23</v>
      </c>
      <c r="N17" s="39" t="s">
        <v>46</v>
      </c>
      <c r="O17" s="39" t="s">
        <v>37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</row>
    <row r="18" spans="1:1022">
      <c r="A18" s="66" t="s">
        <v>17</v>
      </c>
      <c r="B18" s="65" t="s">
        <v>38</v>
      </c>
      <c r="C18" s="64">
        <f>SUM(D18:F18)</f>
        <v>2</v>
      </c>
      <c r="D18" s="64">
        <f>D19</f>
        <v>0</v>
      </c>
      <c r="E18" s="64">
        <f>SUM(E19:E21)-E21</f>
        <v>2</v>
      </c>
      <c r="F18" s="64">
        <f>SUM(F19:F21)-F21</f>
        <v>0</v>
      </c>
      <c r="G18" s="64">
        <f>SUM(G19:G21)-G21</f>
        <v>0</v>
      </c>
      <c r="H18" s="63"/>
      <c r="I18" s="63">
        <v>10</v>
      </c>
      <c r="J18" s="35"/>
      <c r="K18" s="41"/>
      <c r="L18" s="41"/>
      <c r="M18" s="36" t="s">
        <v>19</v>
      </c>
      <c r="N18" s="36" t="s">
        <v>19</v>
      </c>
      <c r="O18" s="36"/>
    </row>
    <row r="19" spans="1:1022">
      <c r="A19" s="113" t="s">
        <v>20</v>
      </c>
      <c r="B19" s="115" t="s">
        <v>39</v>
      </c>
      <c r="C19" s="61"/>
      <c r="D19" s="116"/>
      <c r="E19" s="124">
        <v>2</v>
      </c>
      <c r="F19" s="61"/>
      <c r="G19" s="61"/>
      <c r="H19" s="118"/>
      <c r="I19" s="37"/>
      <c r="J19" s="121">
        <v>1</v>
      </c>
      <c r="K19" s="121" t="s">
        <v>40</v>
      </c>
      <c r="L19" s="39"/>
      <c r="M19" s="39" t="s">
        <v>23</v>
      </c>
      <c r="N19" s="39" t="s">
        <v>45</v>
      </c>
      <c r="O19" s="17" t="s">
        <v>25</v>
      </c>
    </row>
    <row r="20" spans="1:1022" ht="15">
      <c r="B20" s="60"/>
      <c r="H20" s="1"/>
      <c r="I20" s="1"/>
      <c r="J20" s="1"/>
      <c r="K20" s="1"/>
      <c r="L20" s="1"/>
      <c r="M20" s="1"/>
      <c r="N20" s="1"/>
      <c r="O20" s="1"/>
      <c r="ALV20"/>
      <c r="ALW20"/>
      <c r="ALX20"/>
      <c r="ALY20"/>
      <c r="ALZ20"/>
      <c r="AMA20"/>
      <c r="AMB20"/>
      <c r="AMC20"/>
      <c r="AMD20"/>
    </row>
    <row r="21" spans="1:1022" ht="15">
      <c r="A21" s="58" t="s">
        <v>41</v>
      </c>
      <c r="H21" s="1"/>
      <c r="I21" s="1"/>
      <c r="J21" s="1"/>
      <c r="K21" s="1"/>
      <c r="L21" s="1"/>
      <c r="M21" s="1"/>
      <c r="N21" s="1"/>
      <c r="O21" s="1"/>
      <c r="ALV21"/>
      <c r="ALW21"/>
      <c r="ALX21"/>
      <c r="ALY21"/>
      <c r="ALZ21"/>
      <c r="AMA21"/>
      <c r="AMB21"/>
      <c r="AMC21"/>
      <c r="AMD21"/>
    </row>
    <row r="22" spans="1:1022" ht="15">
      <c r="H22" s="1"/>
      <c r="I22" s="1"/>
      <c r="J22" s="1"/>
      <c r="K22" s="1"/>
      <c r="L22" s="1"/>
      <c r="M22" s="1"/>
      <c r="N22" s="1"/>
      <c r="O22" s="1"/>
      <c r="ALV22"/>
      <c r="ALW22"/>
      <c r="ALX22"/>
      <c r="ALY22"/>
      <c r="ALZ22"/>
      <c r="AMA22"/>
      <c r="AMB22"/>
      <c r="AMC22"/>
      <c r="AMD22"/>
    </row>
    <row r="23" spans="1:1022" ht="15">
      <c r="A23" s="59" t="s">
        <v>49</v>
      </c>
      <c r="B23" s="59"/>
      <c r="C23" s="59"/>
      <c r="D23" s="59"/>
      <c r="E23" s="59"/>
      <c r="F23" s="59"/>
      <c r="G23" s="59"/>
      <c r="H23" s="59"/>
      <c r="I23" s="1"/>
      <c r="J23" s="1"/>
      <c r="K23" s="1"/>
      <c r="L23" s="1"/>
      <c r="M23" s="1"/>
      <c r="N23" s="1"/>
      <c r="O23" s="1"/>
      <c r="AME23" s="1"/>
      <c r="AMF23" s="1"/>
      <c r="AMG23" s="1"/>
      <c r="AMH23" s="1"/>
    </row>
    <row r="24" spans="1:1022" ht="18.75">
      <c r="G24" s="95"/>
      <c r="H24" s="1"/>
      <c r="I24" s="1"/>
      <c r="J24" s="1"/>
      <c r="K24" s="1"/>
      <c r="L24" s="1"/>
      <c r="M24" s="1"/>
      <c r="N24" s="1"/>
      <c r="O24" s="1"/>
      <c r="ALV24"/>
      <c r="ALW24"/>
      <c r="ALX24"/>
      <c r="ALY24"/>
      <c r="ALZ24"/>
      <c r="AMA24"/>
      <c r="AMB24"/>
      <c r="AMC24"/>
      <c r="AMD24"/>
    </row>
    <row r="25" spans="1:1022" ht="18.75">
      <c r="A25" s="58" t="s">
        <v>43</v>
      </c>
      <c r="H25" s="1"/>
      <c r="I25" s="98"/>
      <c r="J25" s="1"/>
    </row>
    <row r="26" spans="1:1022">
      <c r="A26" s="58" t="s">
        <v>44</v>
      </c>
      <c r="H26" s="1"/>
      <c r="I26" s="1"/>
    </row>
    <row r="27" spans="1:1022">
      <c r="A27" s="122"/>
      <c r="H27" s="1"/>
      <c r="I27" s="1"/>
    </row>
    <row r="28" spans="1:1022" ht="18.75">
      <c r="G28" s="99"/>
      <c r="H28" s="1"/>
      <c r="I28" s="1"/>
    </row>
    <row r="29" spans="1:1022" ht="18.75">
      <c r="G29" s="99"/>
      <c r="H29" s="1"/>
      <c r="I29" s="1"/>
    </row>
    <row r="32" spans="1:1022">
      <c r="B32" s="106"/>
      <c r="C32" s="107"/>
      <c r="D32" s="107"/>
      <c r="E32" s="107"/>
      <c r="F32" s="107"/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BB36-B065-D54F-AFA9-03F691FEE7CF}">
  <sheetPr>
    <tabColor rgb="FFFF0000"/>
    <pageSetUpPr fitToPage="1"/>
  </sheetPr>
  <dimension ref="A1:AMM34"/>
  <sheetViews>
    <sheetView zoomScale="40" zoomScaleNormal="40" workbookViewId="0">
      <pane ySplit="2" topLeftCell="A3" activePane="bottomLeft" state="frozen"/>
      <selection activeCell="C10" sqref="C10"/>
      <selection pane="bottomLeft" activeCell="I9" activeCellId="1" sqref="I3 I9"/>
    </sheetView>
  </sheetViews>
  <sheetFormatPr baseColWidth="10" defaultColWidth="8.85546875" defaultRowHeight="15.75"/>
  <cols>
    <col min="1" max="1" width="34.28515625" style="1" customWidth="1"/>
    <col min="2" max="2" width="40.7109375" style="1" customWidth="1"/>
    <col min="3" max="3" width="31.42578125" style="1" customWidth="1"/>
    <col min="4" max="4" width="16.42578125" style="74" customWidth="1"/>
    <col min="5" max="5" width="8.42578125" style="74" customWidth="1"/>
    <col min="6" max="6" width="7.140625" style="74" customWidth="1"/>
    <col min="7" max="7" width="9.140625" style="74" customWidth="1"/>
    <col min="8" max="8" width="10.42578125" style="1" customWidth="1"/>
    <col min="9" max="9" width="24.85546875" style="1" customWidth="1"/>
    <col min="10" max="10" width="8.42578125" style="1" customWidth="1"/>
    <col min="11" max="11" width="7.140625" style="1" customWidth="1"/>
    <col min="12" max="12" width="9.140625" style="1" customWidth="1"/>
    <col min="13" max="13" width="8.85546875" style="1"/>
    <col min="14" max="14" width="27.140625" style="1" customWidth="1"/>
    <col min="15" max="15" width="24.42578125" style="1" customWidth="1"/>
    <col min="16" max="1022" width="8.85546875" style="1"/>
  </cols>
  <sheetData>
    <row r="1" spans="1:1027" ht="54.75" customHeight="1">
      <c r="A1" s="71" t="s">
        <v>0</v>
      </c>
      <c r="B1" s="71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72" t="s">
        <v>7</v>
      </c>
      <c r="I1" s="7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7" t="s">
        <v>13</v>
      </c>
      <c r="O1" s="7" t="s">
        <v>14</v>
      </c>
      <c r="P1" s="23"/>
    </row>
    <row r="2" spans="1:1027" s="1" customFormat="1" ht="45" customHeight="1">
      <c r="A2" s="30" t="str">
        <f ca="1">RIGHT(CELL("filename",A$1),LEN(CELL("filename",A$1))-SEARCH("]",CELL("filename",A$1),1))</f>
        <v>MCC S6_FIA</v>
      </c>
      <c r="B2" s="70" t="s">
        <v>50</v>
      </c>
      <c r="C2" s="30">
        <f>SUM(C3:C21)</f>
        <v>376.5</v>
      </c>
      <c r="D2" s="30">
        <f>SUMPRODUCT(D3:D237,$P3:$P237)</f>
        <v>332.5</v>
      </c>
      <c r="E2" s="30">
        <f>SUMPRODUCT(E3:E237,$P3:$P237)</f>
        <v>44</v>
      </c>
      <c r="F2" s="30">
        <f>SUMPRODUCT(F3:F237,$P3:$P237)</f>
        <v>0</v>
      </c>
      <c r="G2" s="30">
        <f>SUMPRODUCT(G3:G237,$P3:$P237)</f>
        <v>222</v>
      </c>
      <c r="H2" s="30"/>
      <c r="I2" s="30">
        <f>SUMPRODUCT(I3:I237,$P3:$P237)</f>
        <v>30</v>
      </c>
      <c r="J2" s="30"/>
      <c r="K2" s="30"/>
      <c r="L2" s="69"/>
      <c r="M2" s="69"/>
      <c r="N2" s="69"/>
      <c r="O2" s="69"/>
      <c r="P2" s="23"/>
    </row>
    <row r="3" spans="1:1027">
      <c r="A3" s="63" t="s">
        <v>17</v>
      </c>
      <c r="B3" s="63" t="s">
        <v>51</v>
      </c>
      <c r="C3" s="76">
        <f>SUM(D3:F3)</f>
        <v>168</v>
      </c>
      <c r="D3" s="76">
        <f>SUM(D4:D8)</f>
        <v>168</v>
      </c>
      <c r="E3" s="76">
        <f>SUM(E4:E9)-E9</f>
        <v>0</v>
      </c>
      <c r="F3" s="76">
        <f>SUM(F4:F9)-F9</f>
        <v>0</v>
      </c>
      <c r="G3" s="76">
        <f>SUM(G4:G9)-G9</f>
        <v>105</v>
      </c>
      <c r="H3" s="63"/>
      <c r="I3" s="128">
        <v>9</v>
      </c>
      <c r="J3" s="35"/>
      <c r="K3" s="35"/>
      <c r="L3" s="35"/>
      <c r="M3" s="36" t="s">
        <v>19</v>
      </c>
      <c r="N3" s="36"/>
      <c r="O3" s="14"/>
      <c r="P3" s="23">
        <f>IF(ISBLANK(A3),0,1)</f>
        <v>1</v>
      </c>
    </row>
    <row r="4" spans="1:1027">
      <c r="A4" s="37" t="s">
        <v>20</v>
      </c>
      <c r="B4" s="37" t="s">
        <v>52</v>
      </c>
      <c r="C4" s="75"/>
      <c r="D4" s="126">
        <v>52.5</v>
      </c>
      <c r="E4" s="75"/>
      <c r="F4" s="75"/>
      <c r="G4" s="75">
        <v>30</v>
      </c>
      <c r="H4" s="118">
        <f>3/9</f>
        <v>0.33333333333333331</v>
      </c>
      <c r="I4" s="37">
        <f>H4*9</f>
        <v>3</v>
      </c>
      <c r="J4" s="39">
        <v>3</v>
      </c>
      <c r="K4" s="39" t="s">
        <v>22</v>
      </c>
      <c r="L4" s="39"/>
      <c r="M4" s="39" t="s">
        <v>23</v>
      </c>
      <c r="N4" s="39" t="s">
        <v>53</v>
      </c>
      <c r="O4" s="17" t="s">
        <v>25</v>
      </c>
      <c r="P4" s="23"/>
    </row>
    <row r="5" spans="1:1027">
      <c r="A5" s="37" t="s">
        <v>20</v>
      </c>
      <c r="B5" s="37" t="s">
        <v>54</v>
      </c>
      <c r="C5" s="75"/>
      <c r="D5" s="75">
        <v>28</v>
      </c>
      <c r="E5" s="75"/>
      <c r="F5" s="75"/>
      <c r="G5" s="75">
        <v>15</v>
      </c>
      <c r="H5" s="118">
        <f>1.5/9</f>
        <v>0.16666666666666666</v>
      </c>
      <c r="I5" s="37">
        <v>1.5</v>
      </c>
      <c r="J5" s="39">
        <v>3</v>
      </c>
      <c r="K5" s="39" t="s">
        <v>22</v>
      </c>
      <c r="L5" s="39"/>
      <c r="M5" s="39" t="s">
        <v>23</v>
      </c>
      <c r="N5" s="39" t="s">
        <v>53</v>
      </c>
      <c r="O5" s="17" t="s">
        <v>25</v>
      </c>
      <c r="P5" s="23"/>
    </row>
    <row r="6" spans="1:1027">
      <c r="A6" s="37" t="s">
        <v>20</v>
      </c>
      <c r="B6" s="37" t="s">
        <v>55</v>
      </c>
      <c r="C6" s="75"/>
      <c r="D6" s="75">
        <v>17.5</v>
      </c>
      <c r="E6" s="75"/>
      <c r="F6" s="75"/>
      <c r="G6" s="75">
        <v>10</v>
      </c>
      <c r="H6" s="118">
        <f>1/9</f>
        <v>0.1111111111111111</v>
      </c>
      <c r="I6" s="37">
        <v>1</v>
      </c>
      <c r="J6" s="39">
        <v>2</v>
      </c>
      <c r="K6" s="39" t="s">
        <v>22</v>
      </c>
      <c r="L6" s="39"/>
      <c r="M6" s="39" t="s">
        <v>23</v>
      </c>
      <c r="N6" s="39" t="s">
        <v>53</v>
      </c>
      <c r="O6" s="17" t="s">
        <v>25</v>
      </c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  <c r="UW6" s="23"/>
      <c r="UX6" s="23"/>
      <c r="UY6" s="23"/>
      <c r="UZ6" s="23"/>
      <c r="VA6" s="23"/>
      <c r="VB6" s="23"/>
      <c r="VC6" s="23"/>
      <c r="VD6" s="23"/>
      <c r="VE6" s="23"/>
      <c r="VF6" s="23"/>
      <c r="VG6" s="23"/>
      <c r="VH6" s="23"/>
      <c r="VI6" s="23"/>
      <c r="VJ6" s="23"/>
      <c r="VK6" s="23"/>
      <c r="VL6" s="23"/>
      <c r="VM6" s="23"/>
      <c r="VN6" s="23"/>
      <c r="VO6" s="23"/>
      <c r="VP6" s="23"/>
      <c r="VQ6" s="23"/>
      <c r="VR6" s="23"/>
      <c r="VS6" s="23"/>
      <c r="VT6" s="23"/>
      <c r="VU6" s="23"/>
      <c r="VV6" s="23"/>
      <c r="VW6" s="23"/>
      <c r="VX6" s="23"/>
      <c r="VY6" s="23"/>
      <c r="VZ6" s="23"/>
      <c r="WA6" s="23"/>
      <c r="WB6" s="23"/>
      <c r="WC6" s="23"/>
      <c r="WD6" s="23"/>
      <c r="WE6" s="23"/>
      <c r="WF6" s="23"/>
      <c r="WG6" s="23"/>
      <c r="WH6" s="23"/>
      <c r="WI6" s="23"/>
      <c r="WJ6" s="23"/>
      <c r="WK6" s="23"/>
      <c r="WL6" s="23"/>
      <c r="WM6" s="23"/>
      <c r="WN6" s="23"/>
      <c r="WO6" s="23"/>
      <c r="WP6" s="23"/>
      <c r="WQ6" s="23"/>
      <c r="WR6" s="23"/>
      <c r="WS6" s="23"/>
      <c r="WT6" s="23"/>
      <c r="WU6" s="23"/>
      <c r="WV6" s="23"/>
      <c r="WW6" s="23"/>
      <c r="WX6" s="23"/>
      <c r="WY6" s="23"/>
      <c r="WZ6" s="23"/>
      <c r="XA6" s="23"/>
      <c r="XB6" s="23"/>
      <c r="XC6" s="23"/>
      <c r="XD6" s="23"/>
      <c r="XE6" s="23"/>
      <c r="XF6" s="23"/>
      <c r="XG6" s="23"/>
      <c r="XH6" s="23"/>
      <c r="XI6" s="23"/>
      <c r="XJ6" s="23"/>
      <c r="XK6" s="23"/>
      <c r="XL6" s="23"/>
      <c r="XM6" s="23"/>
      <c r="XN6" s="23"/>
      <c r="XO6" s="23"/>
      <c r="XP6" s="23"/>
      <c r="XQ6" s="23"/>
      <c r="XR6" s="23"/>
      <c r="XS6" s="23"/>
      <c r="XT6" s="23"/>
      <c r="XU6" s="23"/>
      <c r="XV6" s="23"/>
      <c r="XW6" s="23"/>
      <c r="XX6" s="23"/>
      <c r="XY6" s="23"/>
      <c r="XZ6" s="23"/>
      <c r="YA6" s="23"/>
      <c r="YB6" s="23"/>
      <c r="YC6" s="23"/>
      <c r="YD6" s="23"/>
      <c r="YE6" s="23"/>
      <c r="YF6" s="23"/>
      <c r="YG6" s="23"/>
      <c r="YH6" s="23"/>
      <c r="YI6" s="23"/>
      <c r="YJ6" s="23"/>
      <c r="YK6" s="23"/>
      <c r="YL6" s="23"/>
      <c r="YM6" s="23"/>
      <c r="YN6" s="23"/>
      <c r="YO6" s="23"/>
      <c r="YP6" s="23"/>
      <c r="YQ6" s="23"/>
      <c r="YR6" s="23"/>
      <c r="YS6" s="23"/>
      <c r="YT6" s="23"/>
      <c r="YU6" s="23"/>
      <c r="YV6" s="23"/>
      <c r="YW6" s="23"/>
      <c r="YX6" s="23"/>
      <c r="YY6" s="23"/>
      <c r="YZ6" s="23"/>
      <c r="ZA6" s="23"/>
      <c r="ZB6" s="23"/>
      <c r="ZC6" s="23"/>
      <c r="ZD6" s="23"/>
      <c r="ZE6" s="23"/>
      <c r="ZF6" s="23"/>
      <c r="ZG6" s="23"/>
      <c r="ZH6" s="23"/>
      <c r="ZI6" s="23"/>
      <c r="ZJ6" s="23"/>
      <c r="ZK6" s="23"/>
      <c r="ZL6" s="23"/>
      <c r="ZM6" s="23"/>
      <c r="ZN6" s="23"/>
      <c r="ZO6" s="23"/>
      <c r="ZP6" s="23"/>
      <c r="ZQ6" s="23"/>
      <c r="ZR6" s="23"/>
      <c r="ZS6" s="23"/>
      <c r="ZT6" s="23"/>
      <c r="ZU6" s="23"/>
      <c r="ZV6" s="23"/>
      <c r="ZW6" s="23"/>
      <c r="ZX6" s="23"/>
      <c r="ZY6" s="23"/>
      <c r="ZZ6" s="23"/>
      <c r="AAA6" s="23"/>
      <c r="AAB6" s="23"/>
      <c r="AAC6" s="23"/>
      <c r="AAD6" s="23"/>
      <c r="AAE6" s="23"/>
      <c r="AAF6" s="23"/>
      <c r="AAG6" s="23"/>
      <c r="AAH6" s="23"/>
      <c r="AAI6" s="23"/>
      <c r="AAJ6" s="23"/>
      <c r="AAK6" s="23"/>
      <c r="AAL6" s="23"/>
      <c r="AAM6" s="23"/>
      <c r="AAN6" s="23"/>
      <c r="AAO6" s="23"/>
      <c r="AAP6" s="23"/>
      <c r="AAQ6" s="23"/>
      <c r="AAR6" s="23"/>
      <c r="AAS6" s="23"/>
      <c r="AAT6" s="23"/>
      <c r="AAU6" s="23"/>
      <c r="AAV6" s="23"/>
      <c r="AAW6" s="23"/>
      <c r="AAX6" s="23"/>
      <c r="AAY6" s="23"/>
      <c r="AAZ6" s="23"/>
      <c r="ABA6" s="23"/>
      <c r="ABB6" s="23"/>
      <c r="ABC6" s="23"/>
      <c r="ABD6" s="23"/>
      <c r="ABE6" s="23"/>
      <c r="ABF6" s="23"/>
      <c r="ABG6" s="23"/>
      <c r="ABH6" s="23"/>
      <c r="ABI6" s="23"/>
      <c r="ABJ6" s="23"/>
      <c r="ABK6" s="23"/>
      <c r="ABL6" s="23"/>
      <c r="ABM6" s="23"/>
      <c r="ABN6" s="23"/>
      <c r="ABO6" s="23"/>
      <c r="ABP6" s="23"/>
      <c r="ABQ6" s="23"/>
      <c r="ABR6" s="23"/>
      <c r="ABS6" s="23"/>
      <c r="ABT6" s="23"/>
      <c r="ABU6" s="23"/>
      <c r="ABV6" s="23"/>
      <c r="ABW6" s="23"/>
      <c r="ABX6" s="23"/>
      <c r="ABY6" s="23"/>
      <c r="ABZ6" s="23"/>
      <c r="ACA6" s="23"/>
      <c r="ACB6" s="23"/>
      <c r="ACC6" s="23"/>
      <c r="ACD6" s="23"/>
      <c r="ACE6" s="23"/>
      <c r="ACF6" s="23"/>
      <c r="ACG6" s="23"/>
      <c r="ACH6" s="23"/>
      <c r="ACI6" s="23"/>
      <c r="ACJ6" s="23"/>
      <c r="ACK6" s="23"/>
      <c r="ACL6" s="23"/>
      <c r="ACM6" s="23"/>
      <c r="ACN6" s="23"/>
      <c r="ACO6" s="23"/>
      <c r="ACP6" s="23"/>
      <c r="ACQ6" s="23"/>
      <c r="ACR6" s="23"/>
      <c r="ACS6" s="23"/>
      <c r="ACT6" s="23"/>
      <c r="ACU6" s="23"/>
      <c r="ACV6" s="23"/>
      <c r="ACW6" s="23"/>
      <c r="ACX6" s="23"/>
      <c r="ACY6" s="23"/>
      <c r="ACZ6" s="23"/>
      <c r="ADA6" s="23"/>
      <c r="ADB6" s="23"/>
      <c r="ADC6" s="23"/>
      <c r="ADD6" s="23"/>
      <c r="ADE6" s="23"/>
      <c r="ADF6" s="23"/>
      <c r="ADG6" s="23"/>
      <c r="ADH6" s="23"/>
      <c r="ADI6" s="23"/>
      <c r="ADJ6" s="23"/>
      <c r="ADK6" s="23"/>
      <c r="ADL6" s="23"/>
      <c r="ADM6" s="23"/>
      <c r="ADN6" s="23"/>
      <c r="ADO6" s="23"/>
      <c r="ADP6" s="23"/>
      <c r="ADQ6" s="23"/>
      <c r="ADR6" s="23"/>
      <c r="ADS6" s="23"/>
      <c r="ADT6" s="23"/>
      <c r="ADU6" s="23"/>
      <c r="ADV6" s="23"/>
      <c r="ADW6" s="23"/>
      <c r="ADX6" s="23"/>
      <c r="ADY6" s="23"/>
      <c r="ADZ6" s="23"/>
      <c r="AEA6" s="23"/>
      <c r="AEB6" s="23"/>
      <c r="AEC6" s="23"/>
      <c r="AED6" s="23"/>
      <c r="AEE6" s="23"/>
      <c r="AEF6" s="23"/>
      <c r="AEG6" s="23"/>
      <c r="AEH6" s="23"/>
      <c r="AEI6" s="23"/>
      <c r="AEJ6" s="23"/>
      <c r="AEK6" s="23"/>
      <c r="AEL6" s="23"/>
      <c r="AEM6" s="23"/>
      <c r="AEN6" s="23"/>
      <c r="AEO6" s="23"/>
      <c r="AEP6" s="23"/>
      <c r="AEQ6" s="23"/>
      <c r="AER6" s="23"/>
      <c r="AES6" s="23"/>
      <c r="AET6" s="23"/>
      <c r="AEU6" s="23"/>
      <c r="AEV6" s="23"/>
      <c r="AEW6" s="23"/>
      <c r="AEX6" s="23"/>
      <c r="AEY6" s="23"/>
      <c r="AEZ6" s="23"/>
      <c r="AFA6" s="23"/>
      <c r="AFB6" s="23"/>
      <c r="AFC6" s="23"/>
      <c r="AFD6" s="23"/>
      <c r="AFE6" s="23"/>
      <c r="AFF6" s="23"/>
      <c r="AFG6" s="23"/>
      <c r="AFH6" s="23"/>
      <c r="AFI6" s="23"/>
      <c r="AFJ6" s="23"/>
      <c r="AFK6" s="23"/>
      <c r="AFL6" s="23"/>
      <c r="AFM6" s="23"/>
      <c r="AFN6" s="23"/>
      <c r="AFO6" s="23"/>
      <c r="AFP6" s="23"/>
      <c r="AFQ6" s="23"/>
      <c r="AFR6" s="23"/>
      <c r="AFS6" s="23"/>
      <c r="AFT6" s="23"/>
      <c r="AFU6" s="23"/>
      <c r="AFV6" s="23"/>
      <c r="AFW6" s="23"/>
      <c r="AFX6" s="23"/>
      <c r="AFY6" s="23"/>
      <c r="AFZ6" s="23"/>
      <c r="AGA6" s="23"/>
      <c r="AGB6" s="23"/>
      <c r="AGC6" s="23"/>
      <c r="AGD6" s="23"/>
      <c r="AGE6" s="23"/>
      <c r="AGF6" s="23"/>
      <c r="AGG6" s="23"/>
      <c r="AGH6" s="23"/>
      <c r="AGI6" s="23"/>
      <c r="AGJ6" s="23"/>
      <c r="AGK6" s="23"/>
      <c r="AGL6" s="23"/>
      <c r="AGM6" s="23"/>
      <c r="AGN6" s="23"/>
      <c r="AGO6" s="23"/>
      <c r="AGP6" s="23"/>
      <c r="AGQ6" s="23"/>
      <c r="AGR6" s="23"/>
      <c r="AGS6" s="23"/>
      <c r="AGT6" s="23"/>
      <c r="AGU6" s="23"/>
      <c r="AGV6" s="23"/>
      <c r="AGW6" s="23"/>
      <c r="AGX6" s="23"/>
      <c r="AGY6" s="23"/>
      <c r="AGZ6" s="23"/>
      <c r="AHA6" s="23"/>
      <c r="AHB6" s="23"/>
      <c r="AHC6" s="23"/>
      <c r="AHD6" s="23"/>
      <c r="AHE6" s="23"/>
      <c r="AHF6" s="23"/>
      <c r="AHG6" s="23"/>
      <c r="AHH6" s="23"/>
      <c r="AHI6" s="23"/>
      <c r="AHJ6" s="23"/>
      <c r="AHK6" s="23"/>
      <c r="AHL6" s="23"/>
      <c r="AHM6" s="23"/>
      <c r="AHN6" s="23"/>
      <c r="AHO6" s="23"/>
      <c r="AHP6" s="23"/>
      <c r="AHQ6" s="23"/>
      <c r="AHR6" s="23"/>
      <c r="AHS6" s="23"/>
      <c r="AHT6" s="23"/>
      <c r="AHU6" s="23"/>
      <c r="AHV6" s="23"/>
      <c r="AHW6" s="23"/>
      <c r="AHX6" s="23"/>
      <c r="AHY6" s="23"/>
      <c r="AHZ6" s="23"/>
      <c r="AIA6" s="23"/>
      <c r="AIB6" s="23"/>
      <c r="AIC6" s="23"/>
      <c r="AID6" s="23"/>
      <c r="AIE6" s="23"/>
      <c r="AIF6" s="23"/>
      <c r="AIG6" s="23"/>
      <c r="AIH6" s="23"/>
      <c r="AII6" s="23"/>
      <c r="AIJ6" s="23"/>
      <c r="AIK6" s="23"/>
      <c r="AIL6" s="23"/>
      <c r="AIM6" s="23"/>
      <c r="AIN6" s="23"/>
      <c r="AIO6" s="23"/>
      <c r="AIP6" s="23"/>
      <c r="AIQ6" s="23"/>
      <c r="AIR6" s="23"/>
      <c r="AIS6" s="23"/>
      <c r="AIT6" s="23"/>
      <c r="AIU6" s="23"/>
      <c r="AIV6" s="23"/>
      <c r="AIW6" s="23"/>
      <c r="AIX6" s="23"/>
      <c r="AIY6" s="23"/>
      <c r="AIZ6" s="23"/>
      <c r="AJA6" s="23"/>
      <c r="AJB6" s="23"/>
      <c r="AJC6" s="23"/>
      <c r="AJD6" s="23"/>
      <c r="AJE6" s="23"/>
      <c r="AJF6" s="23"/>
      <c r="AJG6" s="23"/>
      <c r="AJH6" s="23"/>
      <c r="AJI6" s="23"/>
      <c r="AJJ6" s="23"/>
      <c r="AJK6" s="23"/>
      <c r="AJL6" s="23"/>
      <c r="AJM6" s="23"/>
      <c r="AJN6" s="23"/>
      <c r="AJO6" s="23"/>
      <c r="AJP6" s="23"/>
      <c r="AJQ6" s="23"/>
      <c r="AJR6" s="23"/>
      <c r="AJS6" s="23"/>
      <c r="AJT6" s="23"/>
      <c r="AJU6" s="23"/>
      <c r="AJV6" s="23"/>
      <c r="AJW6" s="23"/>
      <c r="AJX6" s="23"/>
      <c r="AJY6" s="23"/>
      <c r="AJZ6" s="23"/>
      <c r="AKA6" s="23"/>
      <c r="AKB6" s="23"/>
      <c r="AKC6" s="23"/>
      <c r="AKD6" s="23"/>
      <c r="AKE6" s="23"/>
      <c r="AKF6" s="23"/>
      <c r="AKG6" s="23"/>
      <c r="AKH6" s="23"/>
      <c r="AKI6" s="23"/>
      <c r="AKJ6" s="23"/>
      <c r="AKK6" s="23"/>
      <c r="AKL6" s="23"/>
      <c r="AKM6" s="23"/>
      <c r="AKN6" s="23"/>
      <c r="AKO6" s="23"/>
      <c r="AKP6" s="23"/>
      <c r="AKQ6" s="23"/>
      <c r="AKR6" s="23"/>
      <c r="AKS6" s="23"/>
      <c r="AKT6" s="23"/>
      <c r="AKU6" s="23"/>
      <c r="AKV6" s="23"/>
      <c r="AKW6" s="23"/>
      <c r="AKX6" s="23"/>
      <c r="AKY6" s="23"/>
      <c r="AKZ6" s="23"/>
      <c r="ALA6" s="23"/>
      <c r="ALB6" s="23"/>
      <c r="ALC6" s="23"/>
      <c r="ALD6" s="23"/>
      <c r="ALE6" s="23"/>
      <c r="ALF6" s="23"/>
      <c r="ALG6" s="23"/>
      <c r="ALH6" s="23"/>
      <c r="ALI6" s="23"/>
      <c r="ALJ6" s="23"/>
      <c r="ALK6" s="23"/>
      <c r="ALL6" s="23"/>
      <c r="ALM6" s="23"/>
      <c r="ALN6" s="23"/>
      <c r="ALO6" s="23"/>
      <c r="ALP6" s="23"/>
      <c r="ALQ6" s="23"/>
      <c r="ALR6" s="23"/>
      <c r="ALS6" s="23"/>
      <c r="ALT6" s="23"/>
      <c r="ALU6" s="23"/>
      <c r="ALV6" s="23"/>
      <c r="ALW6" s="23"/>
      <c r="ALX6" s="23"/>
      <c r="ALY6" s="23"/>
      <c r="ALZ6" s="23"/>
      <c r="AMA6" s="23"/>
      <c r="AMB6" s="23"/>
      <c r="AMC6" s="23"/>
      <c r="AMD6" s="23"/>
      <c r="AME6" s="23"/>
      <c r="AMF6" s="23"/>
      <c r="AMG6" s="23"/>
      <c r="AMH6" s="23"/>
      <c r="AMI6" s="23"/>
      <c r="AMJ6" s="23"/>
      <c r="AMK6" s="23"/>
      <c r="AML6" s="23"/>
      <c r="AMM6" s="23"/>
    </row>
    <row r="7" spans="1:1027">
      <c r="A7" s="37" t="s">
        <v>20</v>
      </c>
      <c r="B7" s="37" t="s">
        <v>56</v>
      </c>
      <c r="C7" s="75"/>
      <c r="D7" s="75">
        <v>42</v>
      </c>
      <c r="E7" s="75"/>
      <c r="F7" s="75"/>
      <c r="G7" s="75">
        <v>30</v>
      </c>
      <c r="H7" s="118">
        <f>2/9</f>
        <v>0.22222222222222221</v>
      </c>
      <c r="I7" s="37">
        <v>2</v>
      </c>
      <c r="J7" s="39">
        <v>3</v>
      </c>
      <c r="K7" s="39" t="s">
        <v>22</v>
      </c>
      <c r="L7" s="39"/>
      <c r="M7" s="39" t="s">
        <v>23</v>
      </c>
      <c r="N7" s="39" t="s">
        <v>53</v>
      </c>
      <c r="O7" s="17" t="s">
        <v>25</v>
      </c>
      <c r="P7" s="23"/>
    </row>
    <row r="8" spans="1:1027">
      <c r="A8" s="37" t="s">
        <v>20</v>
      </c>
      <c r="B8" s="37" t="s">
        <v>57</v>
      </c>
      <c r="C8" s="75"/>
      <c r="D8" s="75">
        <v>28</v>
      </c>
      <c r="E8" s="75"/>
      <c r="F8" s="75"/>
      <c r="G8" s="75">
        <v>20</v>
      </c>
      <c r="H8" s="118">
        <f>1.5/9</f>
        <v>0.16666666666666666</v>
      </c>
      <c r="I8" s="37">
        <v>1.5</v>
      </c>
      <c r="J8" s="39">
        <v>3</v>
      </c>
      <c r="K8" s="39" t="s">
        <v>22</v>
      </c>
      <c r="L8" s="39"/>
      <c r="M8" s="39" t="s">
        <v>23</v>
      </c>
      <c r="N8" s="39" t="s">
        <v>53</v>
      </c>
      <c r="O8" s="17" t="s">
        <v>25</v>
      </c>
      <c r="P8" s="23"/>
    </row>
    <row r="9" spans="1:1027">
      <c r="A9" s="63" t="s">
        <v>17</v>
      </c>
      <c r="B9" s="63" t="s">
        <v>58</v>
      </c>
      <c r="C9" s="76">
        <f>SUM(D9:F9)</f>
        <v>77</v>
      </c>
      <c r="D9" s="76">
        <f>SUM(D10:D11)</f>
        <v>77</v>
      </c>
      <c r="E9" s="76">
        <f>SUM(E10:E12)-E12</f>
        <v>0</v>
      </c>
      <c r="F9" s="76">
        <f>SUM(F10:F12)-F12</f>
        <v>0</v>
      </c>
      <c r="G9" s="76">
        <f>SUM(G10:G12)-G12</f>
        <v>45</v>
      </c>
      <c r="H9" s="63"/>
      <c r="I9" s="128">
        <v>4</v>
      </c>
      <c r="J9" s="41"/>
      <c r="K9" s="41"/>
      <c r="L9" s="41"/>
      <c r="M9" s="36" t="s">
        <v>19</v>
      </c>
      <c r="N9" s="36"/>
      <c r="O9" s="36"/>
      <c r="P9" s="23">
        <f>IF(ISBLANK(A9),0,1)</f>
        <v>1</v>
      </c>
    </row>
    <row r="10" spans="1:1027">
      <c r="A10" s="42" t="s">
        <v>20</v>
      </c>
      <c r="B10" s="37" t="s">
        <v>59</v>
      </c>
      <c r="C10" s="75"/>
      <c r="D10" s="75">
        <v>56</v>
      </c>
      <c r="E10" s="75"/>
      <c r="F10" s="75"/>
      <c r="G10" s="75">
        <v>30</v>
      </c>
      <c r="H10" s="119">
        <f>3/4</f>
        <v>0.75</v>
      </c>
      <c r="I10" s="42"/>
      <c r="J10" s="39">
        <v>3</v>
      </c>
      <c r="K10" s="39" t="s">
        <v>22</v>
      </c>
      <c r="L10" s="39"/>
      <c r="M10" s="39" t="s">
        <v>23</v>
      </c>
      <c r="N10" s="39" t="s">
        <v>53</v>
      </c>
      <c r="O10" s="17" t="s">
        <v>25</v>
      </c>
      <c r="P10" s="23"/>
    </row>
    <row r="11" spans="1:1027">
      <c r="A11" s="42" t="s">
        <v>20</v>
      </c>
      <c r="B11" s="37" t="s">
        <v>60</v>
      </c>
      <c r="C11" s="75"/>
      <c r="D11" s="75">
        <v>21</v>
      </c>
      <c r="E11" s="75"/>
      <c r="F11" s="75"/>
      <c r="G11" s="75">
        <v>15</v>
      </c>
      <c r="H11" s="118">
        <f>1/4</f>
        <v>0.25</v>
      </c>
      <c r="I11" s="37"/>
      <c r="J11" s="39">
        <v>2</v>
      </c>
      <c r="K11" s="39" t="s">
        <v>22</v>
      </c>
      <c r="L11" s="39"/>
      <c r="M11" s="39" t="s">
        <v>23</v>
      </c>
      <c r="N11" s="39" t="s">
        <v>53</v>
      </c>
      <c r="O11" s="17" t="s">
        <v>25</v>
      </c>
      <c r="P11" s="23"/>
    </row>
    <row r="12" spans="1:1027">
      <c r="A12" s="63" t="s">
        <v>17</v>
      </c>
      <c r="B12" s="63" t="s">
        <v>61</v>
      </c>
      <c r="C12" s="76">
        <f>SUM(D12:F12)</f>
        <v>63</v>
      </c>
      <c r="D12" s="76">
        <f>SUM(D13:D15)</f>
        <v>63</v>
      </c>
      <c r="E12" s="76">
        <f>SUM(E13:E16)-E16</f>
        <v>0</v>
      </c>
      <c r="F12" s="76">
        <f>SUM(F13:F16)-F16</f>
        <v>0</v>
      </c>
      <c r="G12" s="76">
        <f>SUM(G13:G16)-G16</f>
        <v>32</v>
      </c>
      <c r="H12" s="63"/>
      <c r="I12" s="63">
        <v>3</v>
      </c>
      <c r="J12" s="41"/>
      <c r="K12" s="41"/>
      <c r="L12" s="41"/>
      <c r="M12" s="36" t="s">
        <v>19</v>
      </c>
      <c r="N12" s="36"/>
      <c r="O12" s="36"/>
      <c r="P12" s="23">
        <f>IF(ISBLANK(A12),0,1)</f>
        <v>1</v>
      </c>
    </row>
    <row r="13" spans="1:1027">
      <c r="A13" s="37" t="s">
        <v>20</v>
      </c>
      <c r="B13" s="37" t="s">
        <v>62</v>
      </c>
      <c r="C13" s="75"/>
      <c r="D13" s="75">
        <v>21</v>
      </c>
      <c r="E13" s="75"/>
      <c r="F13" s="75"/>
      <c r="G13" s="75">
        <v>8</v>
      </c>
      <c r="H13" s="118">
        <f>1/3</f>
        <v>0.33333333333333331</v>
      </c>
      <c r="I13" s="37"/>
      <c r="J13" s="39">
        <v>2</v>
      </c>
      <c r="K13" s="39" t="s">
        <v>22</v>
      </c>
      <c r="L13" s="39"/>
      <c r="M13" s="39" t="s">
        <v>23</v>
      </c>
      <c r="N13" s="39" t="s">
        <v>53</v>
      </c>
      <c r="O13" s="17" t="s">
        <v>25</v>
      </c>
      <c r="P13" s="23"/>
    </row>
    <row r="14" spans="1:1027">
      <c r="A14" s="37" t="s">
        <v>20</v>
      </c>
      <c r="B14" s="37" t="s">
        <v>63</v>
      </c>
      <c r="C14" s="75"/>
      <c r="D14" s="75">
        <v>21</v>
      </c>
      <c r="E14" s="75"/>
      <c r="F14" s="75"/>
      <c r="G14" s="75">
        <v>12</v>
      </c>
      <c r="H14" s="118">
        <f>1/3</f>
        <v>0.33333333333333331</v>
      </c>
      <c r="I14" s="37"/>
      <c r="J14" s="39">
        <v>2</v>
      </c>
      <c r="K14" s="39" t="s">
        <v>22</v>
      </c>
      <c r="L14" s="39"/>
      <c r="M14" s="39" t="s">
        <v>23</v>
      </c>
      <c r="N14" s="39" t="s">
        <v>53</v>
      </c>
      <c r="O14" s="17" t="s">
        <v>25</v>
      </c>
      <c r="P14" s="23"/>
    </row>
    <row r="15" spans="1:1027">
      <c r="A15" s="37" t="s">
        <v>20</v>
      </c>
      <c r="B15" s="37" t="s">
        <v>64</v>
      </c>
      <c r="C15" s="75"/>
      <c r="D15" s="75">
        <v>21</v>
      </c>
      <c r="E15" s="75"/>
      <c r="F15" s="75"/>
      <c r="G15" s="75">
        <v>12</v>
      </c>
      <c r="H15" s="118">
        <f>1/3</f>
        <v>0.33333333333333331</v>
      </c>
      <c r="I15" s="37"/>
      <c r="J15" s="39">
        <v>2</v>
      </c>
      <c r="K15" s="39" t="s">
        <v>22</v>
      </c>
      <c r="L15" s="39"/>
      <c r="M15" s="39" t="s">
        <v>23</v>
      </c>
      <c r="N15" s="39" t="s">
        <v>53</v>
      </c>
      <c r="O15" s="17" t="s">
        <v>25</v>
      </c>
      <c r="P15" s="23"/>
    </row>
    <row r="16" spans="1:1027">
      <c r="A16" s="63" t="s">
        <v>17</v>
      </c>
      <c r="B16" s="63" t="s">
        <v>65</v>
      </c>
      <c r="C16" s="76">
        <f>SUM(D16:F16)</f>
        <v>24.5</v>
      </c>
      <c r="D16" s="76">
        <f>SUM(D17:D18)</f>
        <v>24.5</v>
      </c>
      <c r="E16" s="76">
        <f>SUM(E17:E19)-E19</f>
        <v>0</v>
      </c>
      <c r="F16" s="76">
        <f>SUM(F17:F19)-F19</f>
        <v>0</v>
      </c>
      <c r="G16" s="76">
        <f>SUM(G17:G19)-G19</f>
        <v>10</v>
      </c>
      <c r="H16" s="63"/>
      <c r="I16" s="63">
        <v>1</v>
      </c>
      <c r="J16" s="41"/>
      <c r="K16" s="41"/>
      <c r="L16" s="41"/>
      <c r="M16" s="36" t="s">
        <v>19</v>
      </c>
      <c r="N16" s="36"/>
      <c r="O16" s="36"/>
      <c r="P16" s="23">
        <f>IF(ISBLANK(A16),0,1)</f>
        <v>1</v>
      </c>
    </row>
    <row r="17" spans="1:16">
      <c r="A17" s="37" t="s">
        <v>20</v>
      </c>
      <c r="B17" s="37" t="s">
        <v>65</v>
      </c>
      <c r="C17" s="75"/>
      <c r="D17" s="75">
        <v>21</v>
      </c>
      <c r="E17" s="75"/>
      <c r="F17" s="75"/>
      <c r="G17" s="75">
        <v>10</v>
      </c>
      <c r="H17" s="118">
        <v>1</v>
      </c>
      <c r="I17" s="37"/>
      <c r="J17" s="39">
        <v>2</v>
      </c>
      <c r="K17" s="39" t="s">
        <v>22</v>
      </c>
      <c r="L17" s="39"/>
      <c r="M17" s="39" t="s">
        <v>23</v>
      </c>
      <c r="N17" s="39" t="s">
        <v>53</v>
      </c>
      <c r="O17" s="17" t="s">
        <v>25</v>
      </c>
      <c r="P17" s="23"/>
    </row>
    <row r="18" spans="1:16">
      <c r="A18" s="37"/>
      <c r="B18" s="37" t="s">
        <v>66</v>
      </c>
      <c r="C18" s="75"/>
      <c r="D18" s="75">
        <v>3.5</v>
      </c>
      <c r="E18" s="75"/>
      <c r="F18" s="75"/>
      <c r="G18" s="75"/>
      <c r="H18" s="118">
        <v>0</v>
      </c>
      <c r="I18" s="37"/>
      <c r="J18" s="39"/>
      <c r="K18" s="39"/>
      <c r="L18" s="39"/>
      <c r="M18" s="39"/>
      <c r="N18" s="39" t="s">
        <v>53</v>
      </c>
      <c r="O18" s="17" t="s">
        <v>25</v>
      </c>
      <c r="P18" s="23"/>
    </row>
    <row r="19" spans="1:16">
      <c r="A19" s="63" t="s">
        <v>17</v>
      </c>
      <c r="B19" s="63" t="s">
        <v>67</v>
      </c>
      <c r="C19" s="76">
        <f>SUM(D19:F19)</f>
        <v>42</v>
      </c>
      <c r="D19" s="76">
        <f>D20</f>
        <v>0</v>
      </c>
      <c r="E19" s="76">
        <v>42</v>
      </c>
      <c r="F19" s="76">
        <f>SUM(F20:F21)-F21</f>
        <v>0</v>
      </c>
      <c r="G19" s="76">
        <f>SUM(G20:G21)-G21</f>
        <v>30</v>
      </c>
      <c r="H19" s="63"/>
      <c r="I19" s="63">
        <v>3</v>
      </c>
      <c r="J19" s="41"/>
      <c r="K19" s="41"/>
      <c r="L19" s="41"/>
      <c r="M19" s="36" t="s">
        <v>19</v>
      </c>
      <c r="N19" s="36"/>
      <c r="O19" s="36"/>
      <c r="P19" s="23">
        <f>IF(ISBLANK(A19),0,1)</f>
        <v>1</v>
      </c>
    </row>
    <row r="20" spans="1:16">
      <c r="A20" s="118" t="s">
        <v>20</v>
      </c>
      <c r="B20" s="118" t="s">
        <v>67</v>
      </c>
      <c r="C20" s="75"/>
      <c r="D20" s="75">
        <v>0</v>
      </c>
      <c r="E20" s="126">
        <v>42</v>
      </c>
      <c r="F20" s="75"/>
      <c r="G20" s="75">
        <v>30</v>
      </c>
      <c r="H20" s="118">
        <v>1</v>
      </c>
      <c r="I20" s="37"/>
      <c r="J20" s="39">
        <v>3</v>
      </c>
      <c r="K20" s="39" t="s">
        <v>22</v>
      </c>
      <c r="L20" s="39"/>
      <c r="M20" s="39" t="s">
        <v>23</v>
      </c>
      <c r="N20" s="39" t="s">
        <v>53</v>
      </c>
      <c r="O20" s="39" t="s">
        <v>37</v>
      </c>
      <c r="P20" s="23"/>
    </row>
    <row r="21" spans="1:16">
      <c r="A21" s="63" t="s">
        <v>17</v>
      </c>
      <c r="B21" s="63" t="s">
        <v>68</v>
      </c>
      <c r="C21" s="76">
        <f>SUM(D21:F21)</f>
        <v>2</v>
      </c>
      <c r="D21" s="76">
        <f>D22</f>
        <v>0</v>
      </c>
      <c r="E21" s="76">
        <f>SUM(E22:E24)-E24</f>
        <v>2</v>
      </c>
      <c r="F21" s="76">
        <f>SUM(F22:F24)-F24</f>
        <v>0</v>
      </c>
      <c r="G21" s="76">
        <f>SUM(G22:G24)-G24</f>
        <v>0</v>
      </c>
      <c r="H21" s="63"/>
      <c r="I21" s="63">
        <v>10</v>
      </c>
      <c r="J21" s="41"/>
      <c r="K21" s="41"/>
      <c r="L21" s="41"/>
      <c r="M21" s="36"/>
      <c r="N21" s="36"/>
      <c r="O21" s="36"/>
      <c r="P21" s="23">
        <f>IF(ISBLANK(A21),0,1)</f>
        <v>1</v>
      </c>
    </row>
    <row r="22" spans="1:16">
      <c r="A22" s="118" t="s">
        <v>20</v>
      </c>
      <c r="B22" s="119" t="s">
        <v>69</v>
      </c>
      <c r="C22" s="61"/>
      <c r="D22" s="126"/>
      <c r="E22" s="127">
        <v>2</v>
      </c>
      <c r="F22" s="75"/>
      <c r="G22" s="75"/>
      <c r="H22" s="118"/>
      <c r="I22" s="37"/>
      <c r="J22" s="121">
        <v>1</v>
      </c>
      <c r="K22" s="121" t="s">
        <v>40</v>
      </c>
      <c r="L22" s="39"/>
      <c r="M22" s="39" t="s">
        <v>19</v>
      </c>
      <c r="N22" s="39" t="s">
        <v>53</v>
      </c>
      <c r="O22" s="17" t="s">
        <v>25</v>
      </c>
      <c r="P22" s="23"/>
    </row>
    <row r="23" spans="1:16">
      <c r="B23" s="60"/>
    </row>
    <row r="24" spans="1:16">
      <c r="A24" s="58" t="s">
        <v>41</v>
      </c>
      <c r="B24" s="59"/>
      <c r="C24" s="59"/>
      <c r="H24" s="59"/>
      <c r="I24" s="59"/>
      <c r="J24" s="59"/>
      <c r="K24" s="59"/>
      <c r="L24" s="59"/>
    </row>
    <row r="25" spans="1:16">
      <c r="A25" s="58"/>
    </row>
    <row r="26" spans="1:16">
      <c r="A26" s="125" t="s">
        <v>70</v>
      </c>
    </row>
    <row r="27" spans="1:16">
      <c r="A27" s="59"/>
    </row>
    <row r="28" spans="1:16">
      <c r="A28" s="58" t="s">
        <v>43</v>
      </c>
    </row>
    <row r="29" spans="1:16" ht="18.75">
      <c r="A29" s="58" t="s">
        <v>44</v>
      </c>
      <c r="H29" s="95"/>
    </row>
    <row r="30" spans="1:16" ht="18.75">
      <c r="F30" s="1"/>
      <c r="G30" s="1"/>
      <c r="H30" s="98"/>
    </row>
    <row r="31" spans="1:16">
      <c r="F31" s="1"/>
      <c r="G31" s="1"/>
      <c r="I31" s="23"/>
      <c r="J31" s="23"/>
      <c r="K31" s="23"/>
      <c r="L31" s="23"/>
      <c r="M31" s="23"/>
      <c r="N31" s="23"/>
      <c r="O31" s="23"/>
    </row>
    <row r="32" spans="1:16">
      <c r="F32" s="1"/>
      <c r="G32" s="1"/>
      <c r="I32" s="23"/>
      <c r="J32" s="23"/>
      <c r="K32" s="23"/>
      <c r="L32" s="23"/>
      <c r="M32" s="23"/>
      <c r="N32" s="23"/>
      <c r="O32" s="23"/>
    </row>
    <row r="33" spans="6:15" ht="18.75">
      <c r="F33" s="99"/>
      <c r="G33" s="1"/>
      <c r="I33" s="23"/>
      <c r="J33" s="23"/>
      <c r="K33" s="23"/>
      <c r="L33" s="23"/>
      <c r="M33" s="23"/>
      <c r="N33" s="23"/>
      <c r="O33" s="23"/>
    </row>
    <row r="34" spans="6:15" ht="18.75">
      <c r="F34" s="99" t="s">
        <v>71</v>
      </c>
      <c r="G34" s="1"/>
      <c r="I34" s="23"/>
      <c r="J34" s="23"/>
      <c r="K34" s="23"/>
      <c r="L34" s="23"/>
      <c r="M34" s="23"/>
      <c r="N34" s="23"/>
      <c r="O34" s="23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A9B4-7B3B-7B40-9727-6F7492F0801E}">
  <sheetPr>
    <tabColor rgb="FFFF0000"/>
    <pageSetUpPr fitToPage="1"/>
  </sheetPr>
  <dimension ref="A1:AMM30"/>
  <sheetViews>
    <sheetView zoomScale="40" zoomScaleNormal="40" workbookViewId="0">
      <pane ySplit="2" topLeftCell="A4" activePane="bottomLeft" state="frozen"/>
      <selection activeCell="C10" sqref="C10"/>
      <selection pane="bottomLeft" activeCell="H34" sqref="H34"/>
    </sheetView>
  </sheetViews>
  <sheetFormatPr baseColWidth="10" defaultColWidth="8.85546875" defaultRowHeight="15.75"/>
  <cols>
    <col min="1" max="1" width="34.28515625" style="1" customWidth="1"/>
    <col min="2" max="2" width="40.7109375" style="1" customWidth="1"/>
    <col min="3" max="3" width="31.42578125" style="1" customWidth="1"/>
    <col min="4" max="4" width="16.42578125" style="74" customWidth="1"/>
    <col min="5" max="5" width="8.42578125" style="74" customWidth="1"/>
    <col min="6" max="6" width="7.140625" style="74" customWidth="1"/>
    <col min="7" max="7" width="9.140625" style="74" customWidth="1"/>
    <col min="8" max="8" width="18.140625" style="1" customWidth="1"/>
    <col min="9" max="9" width="16.42578125" style="1" customWidth="1"/>
    <col min="10" max="10" width="14.140625" style="1" customWidth="1"/>
    <col min="11" max="11" width="7.140625" style="1" customWidth="1"/>
    <col min="12" max="12" width="9.140625" style="1" customWidth="1"/>
    <col min="13" max="13" width="8.85546875" style="1"/>
    <col min="14" max="14" width="27.140625" style="1" customWidth="1"/>
    <col min="15" max="15" width="24.42578125" style="1" customWidth="1"/>
    <col min="16" max="1022" width="8.85546875" style="1"/>
  </cols>
  <sheetData>
    <row r="1" spans="1:1027" ht="105">
      <c r="A1" s="71" t="s">
        <v>0</v>
      </c>
      <c r="B1" s="71" t="s">
        <v>1</v>
      </c>
      <c r="C1" s="73" t="s">
        <v>2</v>
      </c>
      <c r="D1" s="73" t="s">
        <v>3</v>
      </c>
      <c r="E1" s="73" t="s">
        <v>4</v>
      </c>
      <c r="F1" s="73" t="s">
        <v>5</v>
      </c>
      <c r="G1" s="73" t="s">
        <v>6</v>
      </c>
      <c r="H1" s="72" t="s">
        <v>7</v>
      </c>
      <c r="I1" s="71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7" t="s">
        <v>13</v>
      </c>
      <c r="O1" s="7" t="s">
        <v>14</v>
      </c>
      <c r="P1" s="23"/>
    </row>
    <row r="2" spans="1:1027" s="1" customFormat="1" ht="45" customHeight="1">
      <c r="A2" s="30" t="str">
        <f ca="1">RIGHT(CELL("filename",A$1),LEN(CELL("filename",A$1))-SEARCH("]",CELL("filename",A$1),1))</f>
        <v>MCC S6_FC</v>
      </c>
      <c r="B2" s="70" t="s">
        <v>50</v>
      </c>
      <c r="C2" s="30">
        <f>SUM(C3:C21)</f>
        <v>376.5</v>
      </c>
      <c r="D2" s="30">
        <f>SUMPRODUCT(D3:D237,$P3:$P237)</f>
        <v>332.5</v>
      </c>
      <c r="E2" s="30">
        <f>SUMPRODUCT(E3:E237,$P3:$P237)</f>
        <v>44</v>
      </c>
      <c r="F2" s="30">
        <f>SUMPRODUCT(F3:F237,$P3:$P237)</f>
        <v>0</v>
      </c>
      <c r="G2" s="30">
        <f>SUMPRODUCT(G3:G237,$P3:$P237)</f>
        <v>222</v>
      </c>
      <c r="H2" s="30"/>
      <c r="I2" s="130">
        <f>SUMPRODUCT(I3:I237,$P3:$P237)</f>
        <v>30</v>
      </c>
      <c r="J2" s="30"/>
      <c r="K2" s="30"/>
      <c r="L2" s="69"/>
      <c r="M2" s="69"/>
      <c r="N2" s="69"/>
      <c r="O2" s="69"/>
      <c r="P2" s="23"/>
    </row>
    <row r="3" spans="1:1027">
      <c r="A3" s="63" t="str">
        <f>'MCC S6_FIA'!A3</f>
        <v>UE</v>
      </c>
      <c r="B3" s="63" t="s">
        <v>51</v>
      </c>
      <c r="C3" s="76">
        <f>SUM(D3:F3)</f>
        <v>168</v>
      </c>
      <c r="D3" s="76">
        <f>SUM(D4:D8)</f>
        <v>168</v>
      </c>
      <c r="E3" s="76">
        <f>SUM(E4:E9)-E9</f>
        <v>0</v>
      </c>
      <c r="F3" s="76">
        <f>SUM(F4:F9)-F9</f>
        <v>0</v>
      </c>
      <c r="G3" s="76">
        <f>SUM(G4:G9)-G9</f>
        <v>105</v>
      </c>
      <c r="H3" s="63"/>
      <c r="I3" s="89">
        <v>9</v>
      </c>
      <c r="J3" s="35"/>
      <c r="K3" s="35"/>
      <c r="L3" s="35"/>
      <c r="M3" s="36" t="s">
        <v>19</v>
      </c>
      <c r="N3" s="36"/>
      <c r="O3" s="14" t="s">
        <v>72</v>
      </c>
      <c r="P3" s="23">
        <f>IF(ISBLANK(A3),0,1)</f>
        <v>1</v>
      </c>
    </row>
    <row r="4" spans="1:1027">
      <c r="A4" s="37" t="s">
        <v>20</v>
      </c>
      <c r="B4" s="37" t="s">
        <v>52</v>
      </c>
      <c r="C4" s="75"/>
      <c r="D4" s="126">
        <v>52.5</v>
      </c>
      <c r="E4" s="75"/>
      <c r="F4" s="75"/>
      <c r="G4" s="75">
        <v>30</v>
      </c>
      <c r="H4" s="118">
        <f>3/9</f>
        <v>0.33333333333333331</v>
      </c>
      <c r="I4" s="37">
        <f>H4*9</f>
        <v>3</v>
      </c>
      <c r="J4" s="39">
        <v>3</v>
      </c>
      <c r="K4" s="39" t="s">
        <v>22</v>
      </c>
      <c r="L4" s="39"/>
      <c r="M4" s="39" t="s">
        <v>23</v>
      </c>
      <c r="N4" s="39" t="s">
        <v>73</v>
      </c>
      <c r="O4" s="17" t="s">
        <v>25</v>
      </c>
      <c r="P4" s="23"/>
    </row>
    <row r="5" spans="1:1027">
      <c r="A5" s="37" t="s">
        <v>20</v>
      </c>
      <c r="B5" s="37" t="s">
        <v>54</v>
      </c>
      <c r="C5" s="75"/>
      <c r="D5" s="75">
        <v>28</v>
      </c>
      <c r="E5" s="75"/>
      <c r="F5" s="75"/>
      <c r="G5" s="75">
        <v>15</v>
      </c>
      <c r="H5" s="118">
        <f>1.5/9</f>
        <v>0.16666666666666666</v>
      </c>
      <c r="I5" s="37">
        <v>1.5</v>
      </c>
      <c r="J5" s="39">
        <v>3</v>
      </c>
      <c r="K5" s="39" t="s">
        <v>22</v>
      </c>
      <c r="L5" s="39"/>
      <c r="M5" s="39" t="s">
        <v>23</v>
      </c>
      <c r="N5" s="39" t="s">
        <v>73</v>
      </c>
      <c r="O5" s="17" t="s">
        <v>25</v>
      </c>
      <c r="P5" s="23"/>
    </row>
    <row r="6" spans="1:1027">
      <c r="A6" s="37" t="s">
        <v>20</v>
      </c>
      <c r="B6" s="37" t="s">
        <v>55</v>
      </c>
      <c r="C6" s="75"/>
      <c r="D6" s="75">
        <v>17.5</v>
      </c>
      <c r="E6" s="75"/>
      <c r="F6" s="75"/>
      <c r="G6" s="75">
        <v>10</v>
      </c>
      <c r="H6" s="118">
        <f>1/9</f>
        <v>0.1111111111111111</v>
      </c>
      <c r="I6" s="37">
        <v>1</v>
      </c>
      <c r="J6" s="39">
        <v>2</v>
      </c>
      <c r="K6" s="39" t="s">
        <v>22</v>
      </c>
      <c r="L6" s="39"/>
      <c r="M6" s="39" t="s">
        <v>23</v>
      </c>
      <c r="N6" s="39" t="s">
        <v>73</v>
      </c>
      <c r="O6" s="17" t="s">
        <v>25</v>
      </c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  <c r="UW6" s="23"/>
      <c r="UX6" s="23"/>
      <c r="UY6" s="23"/>
      <c r="UZ6" s="23"/>
      <c r="VA6" s="23"/>
      <c r="VB6" s="23"/>
      <c r="VC6" s="23"/>
      <c r="VD6" s="23"/>
      <c r="VE6" s="23"/>
      <c r="VF6" s="23"/>
      <c r="VG6" s="23"/>
      <c r="VH6" s="23"/>
      <c r="VI6" s="23"/>
      <c r="VJ6" s="23"/>
      <c r="VK6" s="23"/>
      <c r="VL6" s="23"/>
      <c r="VM6" s="23"/>
      <c r="VN6" s="23"/>
      <c r="VO6" s="23"/>
      <c r="VP6" s="23"/>
      <c r="VQ6" s="23"/>
      <c r="VR6" s="23"/>
      <c r="VS6" s="23"/>
      <c r="VT6" s="23"/>
      <c r="VU6" s="23"/>
      <c r="VV6" s="23"/>
      <c r="VW6" s="23"/>
      <c r="VX6" s="23"/>
      <c r="VY6" s="23"/>
      <c r="VZ6" s="23"/>
      <c r="WA6" s="23"/>
      <c r="WB6" s="23"/>
      <c r="WC6" s="23"/>
      <c r="WD6" s="23"/>
      <c r="WE6" s="23"/>
      <c r="WF6" s="23"/>
      <c r="WG6" s="23"/>
      <c r="WH6" s="23"/>
      <c r="WI6" s="23"/>
      <c r="WJ6" s="23"/>
      <c r="WK6" s="23"/>
      <c r="WL6" s="23"/>
      <c r="WM6" s="23"/>
      <c r="WN6" s="23"/>
      <c r="WO6" s="23"/>
      <c r="WP6" s="23"/>
      <c r="WQ6" s="23"/>
      <c r="WR6" s="23"/>
      <c r="WS6" s="23"/>
      <c r="WT6" s="23"/>
      <c r="WU6" s="23"/>
      <c r="WV6" s="23"/>
      <c r="WW6" s="23"/>
      <c r="WX6" s="23"/>
      <c r="WY6" s="23"/>
      <c r="WZ6" s="23"/>
      <c r="XA6" s="23"/>
      <c r="XB6" s="23"/>
      <c r="XC6" s="23"/>
      <c r="XD6" s="23"/>
      <c r="XE6" s="23"/>
      <c r="XF6" s="23"/>
      <c r="XG6" s="23"/>
      <c r="XH6" s="23"/>
      <c r="XI6" s="23"/>
      <c r="XJ6" s="23"/>
      <c r="XK6" s="23"/>
      <c r="XL6" s="23"/>
      <c r="XM6" s="23"/>
      <c r="XN6" s="23"/>
      <c r="XO6" s="23"/>
      <c r="XP6" s="23"/>
      <c r="XQ6" s="23"/>
      <c r="XR6" s="23"/>
      <c r="XS6" s="23"/>
      <c r="XT6" s="23"/>
      <c r="XU6" s="23"/>
      <c r="XV6" s="23"/>
      <c r="XW6" s="23"/>
      <c r="XX6" s="23"/>
      <c r="XY6" s="23"/>
      <c r="XZ6" s="23"/>
      <c r="YA6" s="23"/>
      <c r="YB6" s="23"/>
      <c r="YC6" s="23"/>
      <c r="YD6" s="23"/>
      <c r="YE6" s="23"/>
      <c r="YF6" s="23"/>
      <c r="YG6" s="23"/>
      <c r="YH6" s="23"/>
      <c r="YI6" s="23"/>
      <c r="YJ6" s="23"/>
      <c r="YK6" s="23"/>
      <c r="YL6" s="23"/>
      <c r="YM6" s="23"/>
      <c r="YN6" s="23"/>
      <c r="YO6" s="23"/>
      <c r="YP6" s="23"/>
      <c r="YQ6" s="23"/>
      <c r="YR6" s="23"/>
      <c r="YS6" s="23"/>
      <c r="YT6" s="23"/>
      <c r="YU6" s="23"/>
      <c r="YV6" s="23"/>
      <c r="YW6" s="23"/>
      <c r="YX6" s="23"/>
      <c r="YY6" s="23"/>
      <c r="YZ6" s="23"/>
      <c r="ZA6" s="23"/>
      <c r="ZB6" s="23"/>
      <c r="ZC6" s="23"/>
      <c r="ZD6" s="23"/>
      <c r="ZE6" s="23"/>
      <c r="ZF6" s="23"/>
      <c r="ZG6" s="23"/>
      <c r="ZH6" s="23"/>
      <c r="ZI6" s="23"/>
      <c r="ZJ6" s="23"/>
      <c r="ZK6" s="23"/>
      <c r="ZL6" s="23"/>
      <c r="ZM6" s="23"/>
      <c r="ZN6" s="23"/>
      <c r="ZO6" s="23"/>
      <c r="ZP6" s="23"/>
      <c r="ZQ6" s="23"/>
      <c r="ZR6" s="23"/>
      <c r="ZS6" s="23"/>
      <c r="ZT6" s="23"/>
      <c r="ZU6" s="23"/>
      <c r="ZV6" s="23"/>
      <c r="ZW6" s="23"/>
      <c r="ZX6" s="23"/>
      <c r="ZY6" s="23"/>
      <c r="ZZ6" s="23"/>
      <c r="AAA6" s="23"/>
      <c r="AAB6" s="23"/>
      <c r="AAC6" s="23"/>
      <c r="AAD6" s="23"/>
      <c r="AAE6" s="23"/>
      <c r="AAF6" s="23"/>
      <c r="AAG6" s="23"/>
      <c r="AAH6" s="23"/>
      <c r="AAI6" s="23"/>
      <c r="AAJ6" s="23"/>
      <c r="AAK6" s="23"/>
      <c r="AAL6" s="23"/>
      <c r="AAM6" s="23"/>
      <c r="AAN6" s="23"/>
      <c r="AAO6" s="23"/>
      <c r="AAP6" s="23"/>
      <c r="AAQ6" s="23"/>
      <c r="AAR6" s="23"/>
      <c r="AAS6" s="23"/>
      <c r="AAT6" s="23"/>
      <c r="AAU6" s="23"/>
      <c r="AAV6" s="23"/>
      <c r="AAW6" s="23"/>
      <c r="AAX6" s="23"/>
      <c r="AAY6" s="23"/>
      <c r="AAZ6" s="23"/>
      <c r="ABA6" s="23"/>
      <c r="ABB6" s="23"/>
      <c r="ABC6" s="23"/>
      <c r="ABD6" s="23"/>
      <c r="ABE6" s="23"/>
      <c r="ABF6" s="23"/>
      <c r="ABG6" s="23"/>
      <c r="ABH6" s="23"/>
      <c r="ABI6" s="23"/>
      <c r="ABJ6" s="23"/>
      <c r="ABK6" s="23"/>
      <c r="ABL6" s="23"/>
      <c r="ABM6" s="23"/>
      <c r="ABN6" s="23"/>
      <c r="ABO6" s="23"/>
      <c r="ABP6" s="23"/>
      <c r="ABQ6" s="23"/>
      <c r="ABR6" s="23"/>
      <c r="ABS6" s="23"/>
      <c r="ABT6" s="23"/>
      <c r="ABU6" s="23"/>
      <c r="ABV6" s="23"/>
      <c r="ABW6" s="23"/>
      <c r="ABX6" s="23"/>
      <c r="ABY6" s="23"/>
      <c r="ABZ6" s="23"/>
      <c r="ACA6" s="23"/>
      <c r="ACB6" s="23"/>
      <c r="ACC6" s="23"/>
      <c r="ACD6" s="23"/>
      <c r="ACE6" s="23"/>
      <c r="ACF6" s="23"/>
      <c r="ACG6" s="23"/>
      <c r="ACH6" s="23"/>
      <c r="ACI6" s="23"/>
      <c r="ACJ6" s="23"/>
      <c r="ACK6" s="23"/>
      <c r="ACL6" s="23"/>
      <c r="ACM6" s="23"/>
      <c r="ACN6" s="23"/>
      <c r="ACO6" s="23"/>
      <c r="ACP6" s="23"/>
      <c r="ACQ6" s="23"/>
      <c r="ACR6" s="23"/>
      <c r="ACS6" s="23"/>
      <c r="ACT6" s="23"/>
      <c r="ACU6" s="23"/>
      <c r="ACV6" s="23"/>
      <c r="ACW6" s="23"/>
      <c r="ACX6" s="23"/>
      <c r="ACY6" s="23"/>
      <c r="ACZ6" s="23"/>
      <c r="ADA6" s="23"/>
      <c r="ADB6" s="23"/>
      <c r="ADC6" s="23"/>
      <c r="ADD6" s="23"/>
      <c r="ADE6" s="23"/>
      <c r="ADF6" s="23"/>
      <c r="ADG6" s="23"/>
      <c r="ADH6" s="23"/>
      <c r="ADI6" s="23"/>
      <c r="ADJ6" s="23"/>
      <c r="ADK6" s="23"/>
      <c r="ADL6" s="23"/>
      <c r="ADM6" s="23"/>
      <c r="ADN6" s="23"/>
      <c r="ADO6" s="23"/>
      <c r="ADP6" s="23"/>
      <c r="ADQ6" s="23"/>
      <c r="ADR6" s="23"/>
      <c r="ADS6" s="23"/>
      <c r="ADT6" s="23"/>
      <c r="ADU6" s="23"/>
      <c r="ADV6" s="23"/>
      <c r="ADW6" s="23"/>
      <c r="ADX6" s="23"/>
      <c r="ADY6" s="23"/>
      <c r="ADZ6" s="23"/>
      <c r="AEA6" s="23"/>
      <c r="AEB6" s="23"/>
      <c r="AEC6" s="23"/>
      <c r="AED6" s="23"/>
      <c r="AEE6" s="23"/>
      <c r="AEF6" s="23"/>
      <c r="AEG6" s="23"/>
      <c r="AEH6" s="23"/>
      <c r="AEI6" s="23"/>
      <c r="AEJ6" s="23"/>
      <c r="AEK6" s="23"/>
      <c r="AEL6" s="23"/>
      <c r="AEM6" s="23"/>
      <c r="AEN6" s="23"/>
      <c r="AEO6" s="23"/>
      <c r="AEP6" s="23"/>
      <c r="AEQ6" s="23"/>
      <c r="AER6" s="23"/>
      <c r="AES6" s="23"/>
      <c r="AET6" s="23"/>
      <c r="AEU6" s="23"/>
      <c r="AEV6" s="23"/>
      <c r="AEW6" s="23"/>
      <c r="AEX6" s="23"/>
      <c r="AEY6" s="23"/>
      <c r="AEZ6" s="23"/>
      <c r="AFA6" s="23"/>
      <c r="AFB6" s="23"/>
      <c r="AFC6" s="23"/>
      <c r="AFD6" s="23"/>
      <c r="AFE6" s="23"/>
      <c r="AFF6" s="23"/>
      <c r="AFG6" s="23"/>
      <c r="AFH6" s="23"/>
      <c r="AFI6" s="23"/>
      <c r="AFJ6" s="23"/>
      <c r="AFK6" s="23"/>
      <c r="AFL6" s="23"/>
      <c r="AFM6" s="23"/>
      <c r="AFN6" s="23"/>
      <c r="AFO6" s="23"/>
      <c r="AFP6" s="23"/>
      <c r="AFQ6" s="23"/>
      <c r="AFR6" s="23"/>
      <c r="AFS6" s="23"/>
      <c r="AFT6" s="23"/>
      <c r="AFU6" s="23"/>
      <c r="AFV6" s="23"/>
      <c r="AFW6" s="23"/>
      <c r="AFX6" s="23"/>
      <c r="AFY6" s="23"/>
      <c r="AFZ6" s="23"/>
      <c r="AGA6" s="23"/>
      <c r="AGB6" s="23"/>
      <c r="AGC6" s="23"/>
      <c r="AGD6" s="23"/>
      <c r="AGE6" s="23"/>
      <c r="AGF6" s="23"/>
      <c r="AGG6" s="23"/>
      <c r="AGH6" s="23"/>
      <c r="AGI6" s="23"/>
      <c r="AGJ6" s="23"/>
      <c r="AGK6" s="23"/>
      <c r="AGL6" s="23"/>
      <c r="AGM6" s="23"/>
      <c r="AGN6" s="23"/>
      <c r="AGO6" s="23"/>
      <c r="AGP6" s="23"/>
      <c r="AGQ6" s="23"/>
      <c r="AGR6" s="23"/>
      <c r="AGS6" s="23"/>
      <c r="AGT6" s="23"/>
      <c r="AGU6" s="23"/>
      <c r="AGV6" s="23"/>
      <c r="AGW6" s="23"/>
      <c r="AGX6" s="23"/>
      <c r="AGY6" s="23"/>
      <c r="AGZ6" s="23"/>
      <c r="AHA6" s="23"/>
      <c r="AHB6" s="23"/>
      <c r="AHC6" s="23"/>
      <c r="AHD6" s="23"/>
      <c r="AHE6" s="23"/>
      <c r="AHF6" s="23"/>
      <c r="AHG6" s="23"/>
      <c r="AHH6" s="23"/>
      <c r="AHI6" s="23"/>
      <c r="AHJ6" s="23"/>
      <c r="AHK6" s="23"/>
      <c r="AHL6" s="23"/>
      <c r="AHM6" s="23"/>
      <c r="AHN6" s="23"/>
      <c r="AHO6" s="23"/>
      <c r="AHP6" s="23"/>
      <c r="AHQ6" s="23"/>
      <c r="AHR6" s="23"/>
      <c r="AHS6" s="23"/>
      <c r="AHT6" s="23"/>
      <c r="AHU6" s="23"/>
      <c r="AHV6" s="23"/>
      <c r="AHW6" s="23"/>
      <c r="AHX6" s="23"/>
      <c r="AHY6" s="23"/>
      <c r="AHZ6" s="23"/>
      <c r="AIA6" s="23"/>
      <c r="AIB6" s="23"/>
      <c r="AIC6" s="23"/>
      <c r="AID6" s="23"/>
      <c r="AIE6" s="23"/>
      <c r="AIF6" s="23"/>
      <c r="AIG6" s="23"/>
      <c r="AIH6" s="23"/>
      <c r="AII6" s="23"/>
      <c r="AIJ6" s="23"/>
      <c r="AIK6" s="23"/>
      <c r="AIL6" s="23"/>
      <c r="AIM6" s="23"/>
      <c r="AIN6" s="23"/>
      <c r="AIO6" s="23"/>
      <c r="AIP6" s="23"/>
      <c r="AIQ6" s="23"/>
      <c r="AIR6" s="23"/>
      <c r="AIS6" s="23"/>
      <c r="AIT6" s="23"/>
      <c r="AIU6" s="23"/>
      <c r="AIV6" s="23"/>
      <c r="AIW6" s="23"/>
      <c r="AIX6" s="23"/>
      <c r="AIY6" s="23"/>
      <c r="AIZ6" s="23"/>
      <c r="AJA6" s="23"/>
      <c r="AJB6" s="23"/>
      <c r="AJC6" s="23"/>
      <c r="AJD6" s="23"/>
      <c r="AJE6" s="23"/>
      <c r="AJF6" s="23"/>
      <c r="AJG6" s="23"/>
      <c r="AJH6" s="23"/>
      <c r="AJI6" s="23"/>
      <c r="AJJ6" s="23"/>
      <c r="AJK6" s="23"/>
      <c r="AJL6" s="23"/>
      <c r="AJM6" s="23"/>
      <c r="AJN6" s="23"/>
      <c r="AJO6" s="23"/>
      <c r="AJP6" s="23"/>
      <c r="AJQ6" s="23"/>
      <c r="AJR6" s="23"/>
      <c r="AJS6" s="23"/>
      <c r="AJT6" s="23"/>
      <c r="AJU6" s="23"/>
      <c r="AJV6" s="23"/>
      <c r="AJW6" s="23"/>
      <c r="AJX6" s="23"/>
      <c r="AJY6" s="23"/>
      <c r="AJZ6" s="23"/>
      <c r="AKA6" s="23"/>
      <c r="AKB6" s="23"/>
      <c r="AKC6" s="23"/>
      <c r="AKD6" s="23"/>
      <c r="AKE6" s="23"/>
      <c r="AKF6" s="23"/>
      <c r="AKG6" s="23"/>
      <c r="AKH6" s="23"/>
      <c r="AKI6" s="23"/>
      <c r="AKJ6" s="23"/>
      <c r="AKK6" s="23"/>
      <c r="AKL6" s="23"/>
      <c r="AKM6" s="23"/>
      <c r="AKN6" s="23"/>
      <c r="AKO6" s="23"/>
      <c r="AKP6" s="23"/>
      <c r="AKQ6" s="23"/>
      <c r="AKR6" s="23"/>
      <c r="AKS6" s="23"/>
      <c r="AKT6" s="23"/>
      <c r="AKU6" s="23"/>
      <c r="AKV6" s="23"/>
      <c r="AKW6" s="23"/>
      <c r="AKX6" s="23"/>
      <c r="AKY6" s="23"/>
      <c r="AKZ6" s="23"/>
      <c r="ALA6" s="23"/>
      <c r="ALB6" s="23"/>
      <c r="ALC6" s="23"/>
      <c r="ALD6" s="23"/>
      <c r="ALE6" s="23"/>
      <c r="ALF6" s="23"/>
      <c r="ALG6" s="23"/>
      <c r="ALH6" s="23"/>
      <c r="ALI6" s="23"/>
      <c r="ALJ6" s="23"/>
      <c r="ALK6" s="23"/>
      <c r="ALL6" s="23"/>
      <c r="ALM6" s="23"/>
      <c r="ALN6" s="23"/>
      <c r="ALO6" s="23"/>
      <c r="ALP6" s="23"/>
      <c r="ALQ6" s="23"/>
      <c r="ALR6" s="23"/>
      <c r="ALS6" s="23"/>
      <c r="ALT6" s="23"/>
      <c r="ALU6" s="23"/>
      <c r="ALV6" s="23"/>
      <c r="ALW6" s="23"/>
      <c r="ALX6" s="23"/>
      <c r="ALY6" s="23"/>
      <c r="ALZ6" s="23"/>
      <c r="AMA6" s="23"/>
      <c r="AMB6" s="23"/>
      <c r="AMC6" s="23"/>
      <c r="AMD6" s="23"/>
      <c r="AME6" s="23"/>
      <c r="AMF6" s="23"/>
      <c r="AMG6" s="23"/>
      <c r="AMH6" s="23"/>
      <c r="AMI6" s="23"/>
      <c r="AMJ6" s="23"/>
      <c r="AMK6" s="23"/>
      <c r="AML6" s="23"/>
      <c r="AMM6" s="23"/>
    </row>
    <row r="7" spans="1:1027">
      <c r="A7" s="37" t="s">
        <v>20</v>
      </c>
      <c r="B7" s="37" t="s">
        <v>56</v>
      </c>
      <c r="C7" s="75"/>
      <c r="D7" s="75">
        <v>42</v>
      </c>
      <c r="E7" s="75"/>
      <c r="F7" s="75"/>
      <c r="G7" s="75">
        <v>30</v>
      </c>
      <c r="H7" s="118">
        <f>2/9</f>
        <v>0.22222222222222221</v>
      </c>
      <c r="I7" s="37">
        <v>2</v>
      </c>
      <c r="J7" s="39">
        <v>3</v>
      </c>
      <c r="K7" s="39" t="s">
        <v>22</v>
      </c>
      <c r="L7" s="39"/>
      <c r="M7" s="39" t="s">
        <v>23</v>
      </c>
      <c r="N7" s="39" t="s">
        <v>73</v>
      </c>
      <c r="O7" s="17" t="s">
        <v>25</v>
      </c>
      <c r="P7" s="23"/>
    </row>
    <row r="8" spans="1:1027">
      <c r="A8" s="37" t="s">
        <v>20</v>
      </c>
      <c r="B8" s="37" t="s">
        <v>57</v>
      </c>
      <c r="C8" s="75"/>
      <c r="D8" s="75">
        <v>28</v>
      </c>
      <c r="E8" s="75"/>
      <c r="F8" s="75"/>
      <c r="G8" s="75">
        <v>20</v>
      </c>
      <c r="H8" s="118">
        <f>1.5/9</f>
        <v>0.16666666666666666</v>
      </c>
      <c r="I8" s="37">
        <v>1.5</v>
      </c>
      <c r="J8" s="39">
        <v>3</v>
      </c>
      <c r="K8" s="39" t="s">
        <v>22</v>
      </c>
      <c r="L8" s="39"/>
      <c r="M8" s="39" t="s">
        <v>23</v>
      </c>
      <c r="N8" s="39" t="s">
        <v>73</v>
      </c>
      <c r="O8" s="17" t="s">
        <v>25</v>
      </c>
      <c r="P8" s="23"/>
    </row>
    <row r="9" spans="1:1027">
      <c r="A9" s="63" t="s">
        <v>17</v>
      </c>
      <c r="B9" s="63" t="s">
        <v>58</v>
      </c>
      <c r="C9" s="76">
        <f>SUM(D9:F9)</f>
        <v>77</v>
      </c>
      <c r="D9" s="76">
        <f>SUM(D10:D11)</f>
        <v>77</v>
      </c>
      <c r="E9" s="76">
        <f t="shared" ref="E9:G9" si="0">SUM(E10:E11)</f>
        <v>0</v>
      </c>
      <c r="F9" s="76">
        <f t="shared" si="0"/>
        <v>0</v>
      </c>
      <c r="G9" s="76">
        <f t="shared" si="0"/>
        <v>45</v>
      </c>
      <c r="H9" s="63"/>
      <c r="I9" s="128">
        <v>4</v>
      </c>
      <c r="J9" s="41"/>
      <c r="K9" s="41"/>
      <c r="L9" s="41"/>
      <c r="M9" s="36" t="s">
        <v>19</v>
      </c>
      <c r="N9" s="36"/>
      <c r="O9" s="36"/>
      <c r="P9" s="23">
        <f>IF(ISBLANK(A9),0,1)</f>
        <v>1</v>
      </c>
    </row>
    <row r="10" spans="1:1027">
      <c r="A10" s="42" t="s">
        <v>20</v>
      </c>
      <c r="B10" s="37" t="s">
        <v>59</v>
      </c>
      <c r="C10" s="75"/>
      <c r="D10" s="75">
        <v>56</v>
      </c>
      <c r="E10" s="75"/>
      <c r="F10" s="75"/>
      <c r="G10" s="75">
        <v>30</v>
      </c>
      <c r="H10" s="119">
        <f>3/4</f>
        <v>0.75</v>
      </c>
      <c r="I10" s="42"/>
      <c r="J10" s="39">
        <v>3</v>
      </c>
      <c r="K10" s="39" t="s">
        <v>22</v>
      </c>
      <c r="L10" s="39"/>
      <c r="M10" s="39" t="s">
        <v>23</v>
      </c>
      <c r="N10" s="39" t="s">
        <v>73</v>
      </c>
      <c r="O10" s="17" t="s">
        <v>25</v>
      </c>
      <c r="P10" s="23"/>
    </row>
    <row r="11" spans="1:1027">
      <c r="A11" s="42" t="s">
        <v>20</v>
      </c>
      <c r="B11" s="37" t="s">
        <v>60</v>
      </c>
      <c r="C11" s="75"/>
      <c r="D11" s="75">
        <v>21</v>
      </c>
      <c r="E11" s="75"/>
      <c r="F11" s="75"/>
      <c r="G11" s="75">
        <v>15</v>
      </c>
      <c r="H11" s="118">
        <f>1/4</f>
        <v>0.25</v>
      </c>
      <c r="I11" s="37"/>
      <c r="J11" s="39">
        <v>2</v>
      </c>
      <c r="K11" s="39" t="s">
        <v>22</v>
      </c>
      <c r="L11" s="39"/>
      <c r="M11" s="39" t="s">
        <v>23</v>
      </c>
      <c r="N11" s="39" t="s">
        <v>73</v>
      </c>
      <c r="O11" s="17" t="s">
        <v>25</v>
      </c>
      <c r="P11" s="23"/>
    </row>
    <row r="12" spans="1:1027">
      <c r="A12" s="63" t="s">
        <v>17</v>
      </c>
      <c r="B12" s="63" t="s">
        <v>61</v>
      </c>
      <c r="C12" s="76">
        <f>SUM(D12:F12)</f>
        <v>63</v>
      </c>
      <c r="D12" s="76">
        <f>SUM(D13:D15)</f>
        <v>63</v>
      </c>
      <c r="E12" s="76">
        <f>SUM(E13:E16)-E16</f>
        <v>0</v>
      </c>
      <c r="F12" s="76">
        <f>SUM(F13:F16)-F16</f>
        <v>0</v>
      </c>
      <c r="G12" s="76">
        <f>SUM(G13:G16)-G16</f>
        <v>32</v>
      </c>
      <c r="H12" s="63"/>
      <c r="I12" s="63">
        <v>3</v>
      </c>
      <c r="J12" s="41"/>
      <c r="K12" s="41"/>
      <c r="L12" s="41"/>
      <c r="M12" s="36" t="s">
        <v>19</v>
      </c>
      <c r="N12" s="36"/>
      <c r="O12" s="36"/>
      <c r="P12" s="23">
        <f>IF(ISBLANK(A12),0,1)</f>
        <v>1</v>
      </c>
    </row>
    <row r="13" spans="1:1027">
      <c r="A13" s="37" t="s">
        <v>20</v>
      </c>
      <c r="B13" s="37" t="s">
        <v>62</v>
      </c>
      <c r="C13" s="75"/>
      <c r="D13" s="75">
        <v>21</v>
      </c>
      <c r="E13" s="75"/>
      <c r="F13" s="75"/>
      <c r="G13" s="75">
        <v>8</v>
      </c>
      <c r="H13" s="118">
        <v>0.33329999999999999</v>
      </c>
      <c r="I13" s="37"/>
      <c r="J13" s="39">
        <v>2</v>
      </c>
      <c r="K13" s="39" t="s">
        <v>22</v>
      </c>
      <c r="L13" s="39"/>
      <c r="M13" s="39" t="s">
        <v>23</v>
      </c>
      <c r="N13" s="39" t="s">
        <v>73</v>
      </c>
      <c r="O13" s="17" t="s">
        <v>25</v>
      </c>
      <c r="P13" s="23"/>
    </row>
    <row r="14" spans="1:1027">
      <c r="A14" s="37" t="s">
        <v>20</v>
      </c>
      <c r="B14" s="37" t="s">
        <v>63</v>
      </c>
      <c r="C14" s="75"/>
      <c r="D14" s="75">
        <v>21</v>
      </c>
      <c r="E14" s="75"/>
      <c r="F14" s="75"/>
      <c r="G14" s="75">
        <v>12</v>
      </c>
      <c r="H14" s="118">
        <v>0.33329999999999999</v>
      </c>
      <c r="I14" s="37"/>
      <c r="J14" s="39">
        <v>2</v>
      </c>
      <c r="K14" s="39" t="s">
        <v>22</v>
      </c>
      <c r="L14" s="39"/>
      <c r="M14" s="39" t="s">
        <v>23</v>
      </c>
      <c r="N14" s="39" t="s">
        <v>73</v>
      </c>
      <c r="O14" s="17" t="s">
        <v>25</v>
      </c>
      <c r="P14" s="23"/>
    </row>
    <row r="15" spans="1:1027">
      <c r="A15" s="37" t="s">
        <v>20</v>
      </c>
      <c r="B15" s="37" t="s">
        <v>64</v>
      </c>
      <c r="C15" s="75"/>
      <c r="D15" s="75">
        <v>21</v>
      </c>
      <c r="E15" s="75"/>
      <c r="F15" s="75"/>
      <c r="G15" s="75">
        <v>12</v>
      </c>
      <c r="H15" s="118">
        <v>0.33329999999999999</v>
      </c>
      <c r="I15" s="37"/>
      <c r="J15" s="39">
        <v>2</v>
      </c>
      <c r="K15" s="39" t="s">
        <v>22</v>
      </c>
      <c r="L15" s="39"/>
      <c r="M15" s="39" t="s">
        <v>23</v>
      </c>
      <c r="N15" s="39" t="s">
        <v>73</v>
      </c>
      <c r="O15" s="17" t="s">
        <v>25</v>
      </c>
      <c r="P15" s="23"/>
    </row>
    <row r="16" spans="1:1027">
      <c r="A16" s="63" t="s">
        <v>17</v>
      </c>
      <c r="B16" s="63" t="s">
        <v>65</v>
      </c>
      <c r="C16" s="76">
        <f>SUM(D16:F16)</f>
        <v>24.5</v>
      </c>
      <c r="D16" s="76">
        <f>SUM(D17:D18)</f>
        <v>24.5</v>
      </c>
      <c r="E16" s="76">
        <f>SUM(E17:E18)</f>
        <v>0</v>
      </c>
      <c r="F16" s="76">
        <f>SUM(F17:F18)</f>
        <v>0</v>
      </c>
      <c r="G16" s="76">
        <f>SUM(G17:G18)</f>
        <v>10</v>
      </c>
      <c r="H16" s="63"/>
      <c r="I16" s="63">
        <v>1</v>
      </c>
      <c r="J16" s="41"/>
      <c r="K16" s="41"/>
      <c r="L16" s="41"/>
      <c r="M16" s="36" t="s">
        <v>19</v>
      </c>
      <c r="N16" s="36"/>
      <c r="O16" s="36"/>
      <c r="P16" s="23">
        <f>IF(ISBLANK(A16),0,1)</f>
        <v>1</v>
      </c>
    </row>
    <row r="17" spans="1:1022">
      <c r="A17" s="37" t="s">
        <v>20</v>
      </c>
      <c r="B17" s="37" t="s">
        <v>65</v>
      </c>
      <c r="C17" s="75"/>
      <c r="D17" s="75">
        <v>21</v>
      </c>
      <c r="E17" s="75"/>
      <c r="F17" s="75"/>
      <c r="G17" s="75">
        <v>10</v>
      </c>
      <c r="H17" s="118">
        <v>1</v>
      </c>
      <c r="I17" s="37"/>
      <c r="J17" s="39">
        <v>2</v>
      </c>
      <c r="K17" s="39" t="s">
        <v>22</v>
      </c>
      <c r="L17" s="39"/>
      <c r="M17" s="39" t="s">
        <v>23</v>
      </c>
      <c r="N17" s="39" t="s">
        <v>73</v>
      </c>
      <c r="O17" s="17" t="s">
        <v>25</v>
      </c>
      <c r="P17" s="23"/>
    </row>
    <row r="18" spans="1:1022">
      <c r="A18" s="37"/>
      <c r="B18" s="37" t="s">
        <v>66</v>
      </c>
      <c r="C18" s="75"/>
      <c r="D18" s="75">
        <v>3.5</v>
      </c>
      <c r="E18" s="75"/>
      <c r="F18" s="75"/>
      <c r="G18" s="75"/>
      <c r="H18" s="118">
        <v>0</v>
      </c>
      <c r="I18" s="37"/>
      <c r="J18" s="39"/>
      <c r="K18" s="39"/>
      <c r="L18" s="39"/>
      <c r="M18" s="39"/>
      <c r="N18" s="39" t="s">
        <v>73</v>
      </c>
      <c r="O18" s="17" t="s">
        <v>25</v>
      </c>
      <c r="P18" s="23"/>
    </row>
    <row r="19" spans="1:1022">
      <c r="A19" s="63" t="s">
        <v>17</v>
      </c>
      <c r="B19" s="63" t="s">
        <v>67</v>
      </c>
      <c r="C19" s="76">
        <f>SUM(D19:F19)</f>
        <v>42</v>
      </c>
      <c r="D19" s="76">
        <f>D20</f>
        <v>0</v>
      </c>
      <c r="E19" s="76">
        <v>42</v>
      </c>
      <c r="F19" s="76">
        <f>SUM(F20:F21)-F21</f>
        <v>0</v>
      </c>
      <c r="G19" s="76">
        <f>SUM(G20:G21)-G21</f>
        <v>30</v>
      </c>
      <c r="H19" s="63"/>
      <c r="I19" s="63">
        <v>3</v>
      </c>
      <c r="J19" s="41"/>
      <c r="K19" s="41"/>
      <c r="L19" s="41"/>
      <c r="M19" s="36" t="s">
        <v>19</v>
      </c>
      <c r="N19" s="36"/>
      <c r="O19" s="36"/>
      <c r="P19" s="23">
        <f>IF(ISBLANK(A19),0,1)</f>
        <v>1</v>
      </c>
    </row>
    <row r="20" spans="1:1022">
      <c r="A20" s="118" t="s">
        <v>20</v>
      </c>
      <c r="B20" s="118" t="s">
        <v>67</v>
      </c>
      <c r="C20" s="75"/>
      <c r="D20" s="75">
        <v>0</v>
      </c>
      <c r="E20" s="126">
        <v>42</v>
      </c>
      <c r="F20" s="75"/>
      <c r="G20" s="75">
        <v>30</v>
      </c>
      <c r="H20" s="118">
        <v>1</v>
      </c>
      <c r="I20" s="37"/>
      <c r="J20" s="39">
        <v>3</v>
      </c>
      <c r="K20" s="39" t="s">
        <v>22</v>
      </c>
      <c r="L20" s="39"/>
      <c r="M20" s="39" t="s">
        <v>23</v>
      </c>
      <c r="N20" s="39" t="s">
        <v>73</v>
      </c>
      <c r="O20" s="39" t="s">
        <v>37</v>
      </c>
      <c r="P20" s="23"/>
    </row>
    <row r="21" spans="1:1022">
      <c r="A21" s="63" t="s">
        <v>17</v>
      </c>
      <c r="B21" s="63" t="s">
        <v>68</v>
      </c>
      <c r="C21" s="76">
        <f>SUM(D21:F21)</f>
        <v>2</v>
      </c>
      <c r="D21" s="76">
        <f>D22</f>
        <v>0</v>
      </c>
      <c r="E21" s="76">
        <f>SUM(E22:E24)-E24</f>
        <v>2</v>
      </c>
      <c r="F21" s="76">
        <f>SUM(F22:F24)-F24</f>
        <v>0</v>
      </c>
      <c r="G21" s="76">
        <f>SUM(G22:G24)-G24</f>
        <v>0</v>
      </c>
      <c r="H21" s="63"/>
      <c r="I21" s="63">
        <v>10</v>
      </c>
      <c r="J21" s="41"/>
      <c r="K21" s="41"/>
      <c r="L21" s="41"/>
      <c r="M21" s="36"/>
      <c r="N21" s="36"/>
      <c r="O21" s="36"/>
      <c r="P21" s="23">
        <f>IF(ISBLANK(A21),0,1)</f>
        <v>1</v>
      </c>
    </row>
    <row r="22" spans="1:1022">
      <c r="A22" s="118" t="s">
        <v>20</v>
      </c>
      <c r="B22" s="119" t="s">
        <v>69</v>
      </c>
      <c r="C22" s="61"/>
      <c r="D22" s="126"/>
      <c r="E22" s="127">
        <v>2</v>
      </c>
      <c r="F22" s="75"/>
      <c r="G22" s="75"/>
      <c r="H22" s="118"/>
      <c r="I22" s="37"/>
      <c r="J22" s="121">
        <v>1</v>
      </c>
      <c r="K22" s="121" t="s">
        <v>40</v>
      </c>
      <c r="L22" s="39"/>
      <c r="M22" s="39" t="s">
        <v>19</v>
      </c>
      <c r="N22" s="39" t="s">
        <v>73</v>
      </c>
      <c r="O22" s="17" t="s">
        <v>25</v>
      </c>
      <c r="P22" s="23"/>
    </row>
    <row r="23" spans="1:1022">
      <c r="B23" s="60"/>
    </row>
    <row r="24" spans="1:1022">
      <c r="A24" s="58" t="s">
        <v>41</v>
      </c>
      <c r="B24" s="59"/>
      <c r="C24" s="59"/>
      <c r="H24" s="59"/>
      <c r="I24" s="59"/>
      <c r="J24" s="59"/>
      <c r="K24" s="59"/>
      <c r="L24" s="59"/>
    </row>
    <row r="25" spans="1:1022" ht="21">
      <c r="A25" s="58"/>
      <c r="H25" s="97"/>
      <c r="K25" s="104"/>
    </row>
    <row r="26" spans="1:1022" s="103" customFormat="1" ht="20.25">
      <c r="A26" s="129" t="s">
        <v>70</v>
      </c>
      <c r="B26" s="100"/>
      <c r="C26" s="100"/>
      <c r="D26" s="101"/>
      <c r="E26" s="101"/>
      <c r="F26" s="101"/>
      <c r="G26" s="101"/>
      <c r="H26" s="102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0"/>
      <c r="CE26" s="100"/>
      <c r="CF26" s="100"/>
      <c r="CG26" s="100"/>
      <c r="CH26" s="100"/>
      <c r="CI26" s="100"/>
      <c r="CJ26" s="100"/>
      <c r="CK26" s="100"/>
      <c r="CL26" s="100"/>
      <c r="CM26" s="100"/>
      <c r="CN26" s="100"/>
      <c r="CO26" s="100"/>
      <c r="CP26" s="100"/>
      <c r="CQ26" s="100"/>
      <c r="CR26" s="100"/>
      <c r="CS26" s="100"/>
      <c r="CT26" s="100"/>
      <c r="CU26" s="100"/>
      <c r="CV26" s="100"/>
      <c r="CW26" s="100"/>
      <c r="CX26" s="100"/>
      <c r="CY26" s="100"/>
      <c r="CZ26" s="100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  <c r="DQ26" s="100"/>
      <c r="DR26" s="100"/>
      <c r="DS26" s="100"/>
      <c r="DT26" s="100"/>
      <c r="DU26" s="100"/>
      <c r="DV26" s="100"/>
      <c r="DW26" s="100"/>
      <c r="DX26" s="100"/>
      <c r="DY26" s="100"/>
      <c r="DZ26" s="100"/>
      <c r="EA26" s="100"/>
      <c r="EB26" s="100"/>
      <c r="EC26" s="100"/>
      <c r="ED26" s="100"/>
      <c r="EE26" s="100"/>
      <c r="EF26" s="100"/>
      <c r="EG26" s="100"/>
      <c r="EH26" s="100"/>
      <c r="EI26" s="100"/>
      <c r="EJ26" s="100"/>
      <c r="EK26" s="100"/>
      <c r="EL26" s="100"/>
      <c r="EM26" s="100"/>
      <c r="EN26" s="100"/>
      <c r="EO26" s="100"/>
      <c r="EP26" s="100"/>
      <c r="EQ26" s="100"/>
      <c r="ER26" s="100"/>
      <c r="ES26" s="100"/>
      <c r="ET26" s="100"/>
      <c r="EU26" s="100"/>
      <c r="EV26" s="100"/>
      <c r="EW26" s="100"/>
      <c r="EX26" s="100"/>
      <c r="EY26" s="100"/>
      <c r="EZ26" s="100"/>
      <c r="FA26" s="100"/>
      <c r="FB26" s="100"/>
      <c r="FC26" s="100"/>
      <c r="FD26" s="100"/>
      <c r="FE26" s="100"/>
      <c r="FF26" s="100"/>
      <c r="FG26" s="100"/>
      <c r="FH26" s="100"/>
      <c r="FI26" s="100"/>
      <c r="FJ26" s="100"/>
      <c r="FK26" s="100"/>
      <c r="FL26" s="100"/>
      <c r="FM26" s="100"/>
      <c r="FN26" s="100"/>
      <c r="FO26" s="100"/>
      <c r="FP26" s="100"/>
      <c r="FQ26" s="100"/>
      <c r="FR26" s="100"/>
      <c r="FS26" s="100"/>
      <c r="FT26" s="100"/>
      <c r="FU26" s="100"/>
      <c r="FV26" s="100"/>
      <c r="FW26" s="100"/>
      <c r="FX26" s="100"/>
      <c r="FY26" s="100"/>
      <c r="FZ26" s="100"/>
      <c r="GA26" s="100"/>
      <c r="GB26" s="100"/>
      <c r="GC26" s="100"/>
      <c r="GD26" s="100"/>
      <c r="GE26" s="100"/>
      <c r="GF26" s="100"/>
      <c r="GG26" s="100"/>
      <c r="GH26" s="100"/>
      <c r="GI26" s="100"/>
      <c r="GJ26" s="100"/>
      <c r="GK26" s="100"/>
      <c r="GL26" s="100"/>
      <c r="GM26" s="100"/>
      <c r="GN26" s="100"/>
      <c r="GO26" s="100"/>
      <c r="GP26" s="100"/>
      <c r="GQ26" s="100"/>
      <c r="GR26" s="100"/>
      <c r="GS26" s="100"/>
      <c r="GT26" s="100"/>
      <c r="GU26" s="100"/>
      <c r="GV26" s="100"/>
      <c r="GW26" s="100"/>
      <c r="GX26" s="100"/>
      <c r="GY26" s="100"/>
      <c r="GZ26" s="100"/>
      <c r="HA26" s="100"/>
      <c r="HB26" s="100"/>
      <c r="HC26" s="100"/>
      <c r="HD26" s="100"/>
      <c r="HE26" s="100"/>
      <c r="HF26" s="100"/>
      <c r="HG26" s="100"/>
      <c r="HH26" s="100"/>
      <c r="HI26" s="100"/>
      <c r="HJ26" s="100"/>
      <c r="HK26" s="100"/>
      <c r="HL26" s="100"/>
      <c r="HM26" s="100"/>
      <c r="HN26" s="100"/>
      <c r="HO26" s="100"/>
      <c r="HP26" s="100"/>
      <c r="HQ26" s="100"/>
      <c r="HR26" s="100"/>
      <c r="HS26" s="100"/>
      <c r="HT26" s="100"/>
      <c r="HU26" s="100"/>
      <c r="HV26" s="100"/>
      <c r="HW26" s="100"/>
      <c r="HX26" s="100"/>
      <c r="HY26" s="100"/>
      <c r="HZ26" s="100"/>
      <c r="IA26" s="100"/>
      <c r="IB26" s="100"/>
      <c r="IC26" s="100"/>
      <c r="ID26" s="100"/>
      <c r="IE26" s="100"/>
      <c r="IF26" s="100"/>
      <c r="IG26" s="100"/>
      <c r="IH26" s="100"/>
      <c r="II26" s="100"/>
      <c r="IJ26" s="100"/>
      <c r="IK26" s="100"/>
      <c r="IL26" s="100"/>
      <c r="IM26" s="100"/>
      <c r="IN26" s="100"/>
      <c r="IO26" s="100"/>
      <c r="IP26" s="100"/>
      <c r="IQ26" s="100"/>
      <c r="IR26" s="100"/>
      <c r="IS26" s="100"/>
      <c r="IT26" s="100"/>
      <c r="IU26" s="100"/>
      <c r="IV26" s="100"/>
      <c r="IW26" s="100"/>
      <c r="IX26" s="100"/>
      <c r="IY26" s="100"/>
      <c r="IZ26" s="100"/>
      <c r="JA26" s="100"/>
      <c r="JB26" s="100"/>
      <c r="JC26" s="100"/>
      <c r="JD26" s="100"/>
      <c r="JE26" s="100"/>
      <c r="JF26" s="100"/>
      <c r="JG26" s="100"/>
      <c r="JH26" s="100"/>
      <c r="JI26" s="100"/>
      <c r="JJ26" s="100"/>
      <c r="JK26" s="100"/>
      <c r="JL26" s="100"/>
      <c r="JM26" s="100"/>
      <c r="JN26" s="100"/>
      <c r="JO26" s="100"/>
      <c r="JP26" s="100"/>
      <c r="JQ26" s="100"/>
      <c r="JR26" s="100"/>
      <c r="JS26" s="100"/>
      <c r="JT26" s="100"/>
      <c r="JU26" s="100"/>
      <c r="JV26" s="100"/>
      <c r="JW26" s="100"/>
      <c r="JX26" s="100"/>
      <c r="JY26" s="100"/>
      <c r="JZ26" s="100"/>
      <c r="KA26" s="100"/>
      <c r="KB26" s="100"/>
      <c r="KC26" s="100"/>
      <c r="KD26" s="100"/>
      <c r="KE26" s="100"/>
      <c r="KF26" s="100"/>
      <c r="KG26" s="100"/>
      <c r="KH26" s="100"/>
      <c r="KI26" s="100"/>
      <c r="KJ26" s="100"/>
      <c r="KK26" s="100"/>
      <c r="KL26" s="100"/>
      <c r="KM26" s="100"/>
      <c r="KN26" s="100"/>
      <c r="KO26" s="100"/>
      <c r="KP26" s="100"/>
      <c r="KQ26" s="100"/>
      <c r="KR26" s="100"/>
      <c r="KS26" s="100"/>
      <c r="KT26" s="100"/>
      <c r="KU26" s="100"/>
      <c r="KV26" s="100"/>
      <c r="KW26" s="100"/>
      <c r="KX26" s="100"/>
      <c r="KY26" s="100"/>
      <c r="KZ26" s="100"/>
      <c r="LA26" s="100"/>
      <c r="LB26" s="100"/>
      <c r="LC26" s="100"/>
      <c r="LD26" s="100"/>
      <c r="LE26" s="100"/>
      <c r="LF26" s="100"/>
      <c r="LG26" s="100"/>
      <c r="LH26" s="100"/>
      <c r="LI26" s="100"/>
      <c r="LJ26" s="100"/>
      <c r="LK26" s="100"/>
      <c r="LL26" s="100"/>
      <c r="LM26" s="100"/>
      <c r="LN26" s="100"/>
      <c r="LO26" s="100"/>
      <c r="LP26" s="100"/>
      <c r="LQ26" s="100"/>
      <c r="LR26" s="100"/>
      <c r="LS26" s="100"/>
      <c r="LT26" s="100"/>
      <c r="LU26" s="100"/>
      <c r="LV26" s="100"/>
      <c r="LW26" s="100"/>
      <c r="LX26" s="100"/>
      <c r="LY26" s="100"/>
      <c r="LZ26" s="100"/>
      <c r="MA26" s="100"/>
      <c r="MB26" s="100"/>
      <c r="MC26" s="100"/>
      <c r="MD26" s="100"/>
      <c r="ME26" s="100"/>
      <c r="MF26" s="100"/>
      <c r="MG26" s="100"/>
      <c r="MH26" s="100"/>
      <c r="MI26" s="100"/>
      <c r="MJ26" s="100"/>
      <c r="MK26" s="100"/>
      <c r="ML26" s="100"/>
      <c r="MM26" s="100"/>
      <c r="MN26" s="100"/>
      <c r="MO26" s="100"/>
      <c r="MP26" s="100"/>
      <c r="MQ26" s="100"/>
      <c r="MR26" s="100"/>
      <c r="MS26" s="100"/>
      <c r="MT26" s="100"/>
      <c r="MU26" s="100"/>
      <c r="MV26" s="100"/>
      <c r="MW26" s="100"/>
      <c r="MX26" s="100"/>
      <c r="MY26" s="100"/>
      <c r="MZ26" s="100"/>
      <c r="NA26" s="100"/>
      <c r="NB26" s="100"/>
      <c r="NC26" s="100"/>
      <c r="ND26" s="100"/>
      <c r="NE26" s="100"/>
      <c r="NF26" s="100"/>
      <c r="NG26" s="100"/>
      <c r="NH26" s="100"/>
      <c r="NI26" s="100"/>
      <c r="NJ26" s="100"/>
      <c r="NK26" s="100"/>
      <c r="NL26" s="100"/>
      <c r="NM26" s="100"/>
      <c r="NN26" s="100"/>
      <c r="NO26" s="100"/>
      <c r="NP26" s="100"/>
      <c r="NQ26" s="100"/>
      <c r="NR26" s="100"/>
      <c r="NS26" s="100"/>
      <c r="NT26" s="100"/>
      <c r="NU26" s="100"/>
      <c r="NV26" s="100"/>
      <c r="NW26" s="100"/>
      <c r="NX26" s="100"/>
      <c r="NY26" s="100"/>
      <c r="NZ26" s="100"/>
      <c r="OA26" s="100"/>
      <c r="OB26" s="100"/>
      <c r="OC26" s="100"/>
      <c r="OD26" s="100"/>
      <c r="OE26" s="100"/>
      <c r="OF26" s="100"/>
      <c r="OG26" s="100"/>
      <c r="OH26" s="100"/>
      <c r="OI26" s="100"/>
      <c r="OJ26" s="100"/>
      <c r="OK26" s="100"/>
      <c r="OL26" s="100"/>
      <c r="OM26" s="100"/>
      <c r="ON26" s="100"/>
      <c r="OO26" s="100"/>
      <c r="OP26" s="100"/>
      <c r="OQ26" s="100"/>
      <c r="OR26" s="100"/>
      <c r="OS26" s="100"/>
      <c r="OT26" s="100"/>
      <c r="OU26" s="100"/>
      <c r="OV26" s="100"/>
      <c r="OW26" s="100"/>
      <c r="OX26" s="100"/>
      <c r="OY26" s="100"/>
      <c r="OZ26" s="100"/>
      <c r="PA26" s="100"/>
      <c r="PB26" s="100"/>
      <c r="PC26" s="100"/>
      <c r="PD26" s="100"/>
      <c r="PE26" s="100"/>
      <c r="PF26" s="100"/>
      <c r="PG26" s="100"/>
      <c r="PH26" s="100"/>
      <c r="PI26" s="100"/>
      <c r="PJ26" s="100"/>
      <c r="PK26" s="100"/>
      <c r="PL26" s="100"/>
      <c r="PM26" s="100"/>
      <c r="PN26" s="100"/>
      <c r="PO26" s="100"/>
      <c r="PP26" s="100"/>
      <c r="PQ26" s="100"/>
      <c r="PR26" s="100"/>
      <c r="PS26" s="100"/>
      <c r="PT26" s="100"/>
      <c r="PU26" s="100"/>
      <c r="PV26" s="100"/>
      <c r="PW26" s="100"/>
      <c r="PX26" s="100"/>
      <c r="PY26" s="100"/>
      <c r="PZ26" s="100"/>
      <c r="QA26" s="100"/>
      <c r="QB26" s="100"/>
      <c r="QC26" s="100"/>
      <c r="QD26" s="100"/>
      <c r="QE26" s="100"/>
      <c r="QF26" s="100"/>
      <c r="QG26" s="100"/>
      <c r="QH26" s="100"/>
      <c r="QI26" s="100"/>
      <c r="QJ26" s="100"/>
      <c r="QK26" s="100"/>
      <c r="QL26" s="100"/>
      <c r="QM26" s="100"/>
      <c r="QN26" s="100"/>
      <c r="QO26" s="100"/>
      <c r="QP26" s="100"/>
      <c r="QQ26" s="100"/>
      <c r="QR26" s="100"/>
      <c r="QS26" s="100"/>
      <c r="QT26" s="100"/>
      <c r="QU26" s="100"/>
      <c r="QV26" s="100"/>
      <c r="QW26" s="100"/>
      <c r="QX26" s="100"/>
      <c r="QY26" s="100"/>
      <c r="QZ26" s="100"/>
      <c r="RA26" s="100"/>
      <c r="RB26" s="100"/>
      <c r="RC26" s="100"/>
      <c r="RD26" s="100"/>
      <c r="RE26" s="100"/>
      <c r="RF26" s="100"/>
      <c r="RG26" s="100"/>
      <c r="RH26" s="100"/>
      <c r="RI26" s="100"/>
      <c r="RJ26" s="100"/>
      <c r="RK26" s="100"/>
      <c r="RL26" s="100"/>
      <c r="RM26" s="100"/>
      <c r="RN26" s="100"/>
      <c r="RO26" s="100"/>
      <c r="RP26" s="100"/>
      <c r="RQ26" s="100"/>
      <c r="RR26" s="100"/>
      <c r="RS26" s="100"/>
      <c r="RT26" s="100"/>
      <c r="RU26" s="100"/>
      <c r="RV26" s="100"/>
      <c r="RW26" s="100"/>
      <c r="RX26" s="100"/>
      <c r="RY26" s="100"/>
      <c r="RZ26" s="100"/>
      <c r="SA26" s="100"/>
      <c r="SB26" s="100"/>
      <c r="SC26" s="100"/>
      <c r="SD26" s="100"/>
      <c r="SE26" s="100"/>
      <c r="SF26" s="100"/>
      <c r="SG26" s="100"/>
      <c r="SH26" s="100"/>
      <c r="SI26" s="100"/>
      <c r="SJ26" s="100"/>
      <c r="SK26" s="100"/>
      <c r="SL26" s="100"/>
      <c r="SM26" s="100"/>
      <c r="SN26" s="100"/>
      <c r="SO26" s="100"/>
      <c r="SP26" s="100"/>
      <c r="SQ26" s="100"/>
      <c r="SR26" s="100"/>
      <c r="SS26" s="100"/>
      <c r="ST26" s="100"/>
      <c r="SU26" s="100"/>
      <c r="SV26" s="100"/>
      <c r="SW26" s="100"/>
      <c r="SX26" s="100"/>
      <c r="SY26" s="100"/>
      <c r="SZ26" s="100"/>
      <c r="TA26" s="100"/>
      <c r="TB26" s="100"/>
      <c r="TC26" s="100"/>
      <c r="TD26" s="100"/>
      <c r="TE26" s="100"/>
      <c r="TF26" s="100"/>
      <c r="TG26" s="100"/>
      <c r="TH26" s="100"/>
      <c r="TI26" s="100"/>
      <c r="TJ26" s="100"/>
      <c r="TK26" s="100"/>
      <c r="TL26" s="100"/>
      <c r="TM26" s="100"/>
      <c r="TN26" s="100"/>
      <c r="TO26" s="100"/>
      <c r="TP26" s="100"/>
      <c r="TQ26" s="100"/>
      <c r="TR26" s="100"/>
      <c r="TS26" s="100"/>
      <c r="TT26" s="100"/>
      <c r="TU26" s="100"/>
      <c r="TV26" s="100"/>
      <c r="TW26" s="100"/>
      <c r="TX26" s="100"/>
      <c r="TY26" s="100"/>
      <c r="TZ26" s="100"/>
      <c r="UA26" s="100"/>
      <c r="UB26" s="100"/>
      <c r="UC26" s="100"/>
      <c r="UD26" s="100"/>
      <c r="UE26" s="100"/>
      <c r="UF26" s="100"/>
      <c r="UG26" s="100"/>
      <c r="UH26" s="100"/>
      <c r="UI26" s="100"/>
      <c r="UJ26" s="100"/>
      <c r="UK26" s="100"/>
      <c r="UL26" s="100"/>
      <c r="UM26" s="100"/>
      <c r="UN26" s="100"/>
      <c r="UO26" s="100"/>
      <c r="UP26" s="100"/>
      <c r="UQ26" s="100"/>
      <c r="UR26" s="100"/>
      <c r="US26" s="100"/>
      <c r="UT26" s="100"/>
      <c r="UU26" s="100"/>
      <c r="UV26" s="100"/>
      <c r="UW26" s="100"/>
      <c r="UX26" s="100"/>
      <c r="UY26" s="100"/>
      <c r="UZ26" s="100"/>
      <c r="VA26" s="100"/>
      <c r="VB26" s="100"/>
      <c r="VC26" s="100"/>
      <c r="VD26" s="100"/>
      <c r="VE26" s="100"/>
      <c r="VF26" s="100"/>
      <c r="VG26" s="100"/>
      <c r="VH26" s="100"/>
      <c r="VI26" s="100"/>
      <c r="VJ26" s="100"/>
      <c r="VK26" s="100"/>
      <c r="VL26" s="100"/>
      <c r="VM26" s="100"/>
      <c r="VN26" s="100"/>
      <c r="VO26" s="100"/>
      <c r="VP26" s="100"/>
      <c r="VQ26" s="100"/>
      <c r="VR26" s="100"/>
      <c r="VS26" s="100"/>
      <c r="VT26" s="100"/>
      <c r="VU26" s="100"/>
      <c r="VV26" s="100"/>
      <c r="VW26" s="100"/>
      <c r="VX26" s="100"/>
      <c r="VY26" s="100"/>
      <c r="VZ26" s="100"/>
      <c r="WA26" s="100"/>
      <c r="WB26" s="100"/>
      <c r="WC26" s="100"/>
      <c r="WD26" s="100"/>
      <c r="WE26" s="100"/>
      <c r="WF26" s="100"/>
      <c r="WG26" s="100"/>
      <c r="WH26" s="100"/>
      <c r="WI26" s="100"/>
      <c r="WJ26" s="100"/>
      <c r="WK26" s="100"/>
      <c r="WL26" s="100"/>
      <c r="WM26" s="100"/>
      <c r="WN26" s="100"/>
      <c r="WO26" s="100"/>
      <c r="WP26" s="100"/>
      <c r="WQ26" s="100"/>
      <c r="WR26" s="100"/>
      <c r="WS26" s="100"/>
      <c r="WT26" s="100"/>
      <c r="WU26" s="100"/>
      <c r="WV26" s="100"/>
      <c r="WW26" s="100"/>
      <c r="WX26" s="100"/>
      <c r="WY26" s="100"/>
      <c r="WZ26" s="100"/>
      <c r="XA26" s="100"/>
      <c r="XB26" s="100"/>
      <c r="XC26" s="100"/>
      <c r="XD26" s="100"/>
      <c r="XE26" s="100"/>
      <c r="XF26" s="100"/>
      <c r="XG26" s="100"/>
      <c r="XH26" s="100"/>
      <c r="XI26" s="100"/>
      <c r="XJ26" s="100"/>
      <c r="XK26" s="100"/>
      <c r="XL26" s="100"/>
      <c r="XM26" s="100"/>
      <c r="XN26" s="100"/>
      <c r="XO26" s="100"/>
      <c r="XP26" s="100"/>
      <c r="XQ26" s="100"/>
      <c r="XR26" s="100"/>
      <c r="XS26" s="100"/>
      <c r="XT26" s="100"/>
      <c r="XU26" s="100"/>
      <c r="XV26" s="100"/>
      <c r="XW26" s="100"/>
      <c r="XX26" s="100"/>
      <c r="XY26" s="100"/>
      <c r="XZ26" s="100"/>
      <c r="YA26" s="100"/>
      <c r="YB26" s="100"/>
      <c r="YC26" s="100"/>
      <c r="YD26" s="100"/>
      <c r="YE26" s="100"/>
      <c r="YF26" s="100"/>
      <c r="YG26" s="100"/>
      <c r="YH26" s="100"/>
      <c r="YI26" s="100"/>
      <c r="YJ26" s="100"/>
      <c r="YK26" s="100"/>
      <c r="YL26" s="100"/>
      <c r="YM26" s="100"/>
      <c r="YN26" s="100"/>
      <c r="YO26" s="100"/>
      <c r="YP26" s="100"/>
      <c r="YQ26" s="100"/>
      <c r="YR26" s="100"/>
      <c r="YS26" s="100"/>
      <c r="YT26" s="100"/>
      <c r="YU26" s="100"/>
      <c r="YV26" s="100"/>
      <c r="YW26" s="100"/>
      <c r="YX26" s="100"/>
      <c r="YY26" s="100"/>
      <c r="YZ26" s="100"/>
      <c r="ZA26" s="100"/>
      <c r="ZB26" s="100"/>
      <c r="ZC26" s="100"/>
      <c r="ZD26" s="100"/>
      <c r="ZE26" s="100"/>
      <c r="ZF26" s="100"/>
      <c r="ZG26" s="100"/>
      <c r="ZH26" s="100"/>
      <c r="ZI26" s="100"/>
      <c r="ZJ26" s="100"/>
      <c r="ZK26" s="100"/>
      <c r="ZL26" s="100"/>
      <c r="ZM26" s="100"/>
      <c r="ZN26" s="100"/>
      <c r="ZO26" s="100"/>
      <c r="ZP26" s="100"/>
      <c r="ZQ26" s="100"/>
      <c r="ZR26" s="100"/>
      <c r="ZS26" s="100"/>
      <c r="ZT26" s="100"/>
      <c r="ZU26" s="100"/>
      <c r="ZV26" s="100"/>
      <c r="ZW26" s="100"/>
      <c r="ZX26" s="100"/>
      <c r="ZY26" s="100"/>
      <c r="ZZ26" s="100"/>
      <c r="AAA26" s="100"/>
      <c r="AAB26" s="100"/>
      <c r="AAC26" s="100"/>
      <c r="AAD26" s="100"/>
      <c r="AAE26" s="100"/>
      <c r="AAF26" s="100"/>
      <c r="AAG26" s="100"/>
      <c r="AAH26" s="100"/>
      <c r="AAI26" s="100"/>
      <c r="AAJ26" s="100"/>
      <c r="AAK26" s="100"/>
      <c r="AAL26" s="100"/>
      <c r="AAM26" s="100"/>
      <c r="AAN26" s="100"/>
      <c r="AAO26" s="100"/>
      <c r="AAP26" s="100"/>
      <c r="AAQ26" s="100"/>
      <c r="AAR26" s="100"/>
      <c r="AAS26" s="100"/>
      <c r="AAT26" s="100"/>
      <c r="AAU26" s="100"/>
      <c r="AAV26" s="100"/>
      <c r="AAW26" s="100"/>
      <c r="AAX26" s="100"/>
      <c r="AAY26" s="100"/>
      <c r="AAZ26" s="100"/>
      <c r="ABA26" s="100"/>
      <c r="ABB26" s="100"/>
      <c r="ABC26" s="100"/>
      <c r="ABD26" s="100"/>
      <c r="ABE26" s="100"/>
      <c r="ABF26" s="100"/>
      <c r="ABG26" s="100"/>
      <c r="ABH26" s="100"/>
      <c r="ABI26" s="100"/>
      <c r="ABJ26" s="100"/>
      <c r="ABK26" s="100"/>
      <c r="ABL26" s="100"/>
      <c r="ABM26" s="100"/>
      <c r="ABN26" s="100"/>
      <c r="ABO26" s="100"/>
      <c r="ABP26" s="100"/>
      <c r="ABQ26" s="100"/>
      <c r="ABR26" s="100"/>
      <c r="ABS26" s="100"/>
      <c r="ABT26" s="100"/>
      <c r="ABU26" s="100"/>
      <c r="ABV26" s="100"/>
      <c r="ABW26" s="100"/>
      <c r="ABX26" s="100"/>
      <c r="ABY26" s="100"/>
      <c r="ABZ26" s="100"/>
      <c r="ACA26" s="100"/>
      <c r="ACB26" s="100"/>
      <c r="ACC26" s="100"/>
      <c r="ACD26" s="100"/>
      <c r="ACE26" s="100"/>
      <c r="ACF26" s="100"/>
      <c r="ACG26" s="100"/>
      <c r="ACH26" s="100"/>
      <c r="ACI26" s="100"/>
      <c r="ACJ26" s="100"/>
      <c r="ACK26" s="100"/>
      <c r="ACL26" s="100"/>
      <c r="ACM26" s="100"/>
      <c r="ACN26" s="100"/>
      <c r="ACO26" s="100"/>
      <c r="ACP26" s="100"/>
      <c r="ACQ26" s="100"/>
      <c r="ACR26" s="100"/>
      <c r="ACS26" s="100"/>
      <c r="ACT26" s="100"/>
      <c r="ACU26" s="100"/>
      <c r="ACV26" s="100"/>
      <c r="ACW26" s="100"/>
      <c r="ACX26" s="100"/>
      <c r="ACY26" s="100"/>
      <c r="ACZ26" s="100"/>
      <c r="ADA26" s="100"/>
      <c r="ADB26" s="100"/>
      <c r="ADC26" s="100"/>
      <c r="ADD26" s="100"/>
      <c r="ADE26" s="100"/>
      <c r="ADF26" s="100"/>
      <c r="ADG26" s="100"/>
      <c r="ADH26" s="100"/>
      <c r="ADI26" s="100"/>
      <c r="ADJ26" s="100"/>
      <c r="ADK26" s="100"/>
      <c r="ADL26" s="100"/>
      <c r="ADM26" s="100"/>
      <c r="ADN26" s="100"/>
      <c r="ADO26" s="100"/>
      <c r="ADP26" s="100"/>
      <c r="ADQ26" s="100"/>
      <c r="ADR26" s="100"/>
      <c r="ADS26" s="100"/>
      <c r="ADT26" s="100"/>
      <c r="ADU26" s="100"/>
      <c r="ADV26" s="100"/>
      <c r="ADW26" s="100"/>
      <c r="ADX26" s="100"/>
      <c r="ADY26" s="100"/>
      <c r="ADZ26" s="100"/>
      <c r="AEA26" s="100"/>
      <c r="AEB26" s="100"/>
      <c r="AEC26" s="100"/>
      <c r="AED26" s="100"/>
      <c r="AEE26" s="100"/>
      <c r="AEF26" s="100"/>
      <c r="AEG26" s="100"/>
      <c r="AEH26" s="100"/>
      <c r="AEI26" s="100"/>
      <c r="AEJ26" s="100"/>
      <c r="AEK26" s="100"/>
      <c r="AEL26" s="100"/>
      <c r="AEM26" s="100"/>
      <c r="AEN26" s="100"/>
      <c r="AEO26" s="100"/>
      <c r="AEP26" s="100"/>
      <c r="AEQ26" s="100"/>
      <c r="AER26" s="100"/>
      <c r="AES26" s="100"/>
      <c r="AET26" s="100"/>
      <c r="AEU26" s="100"/>
      <c r="AEV26" s="100"/>
      <c r="AEW26" s="100"/>
      <c r="AEX26" s="100"/>
      <c r="AEY26" s="100"/>
      <c r="AEZ26" s="100"/>
      <c r="AFA26" s="100"/>
      <c r="AFB26" s="100"/>
      <c r="AFC26" s="100"/>
      <c r="AFD26" s="100"/>
      <c r="AFE26" s="100"/>
      <c r="AFF26" s="100"/>
      <c r="AFG26" s="100"/>
      <c r="AFH26" s="100"/>
      <c r="AFI26" s="100"/>
      <c r="AFJ26" s="100"/>
      <c r="AFK26" s="100"/>
      <c r="AFL26" s="100"/>
      <c r="AFM26" s="100"/>
      <c r="AFN26" s="100"/>
      <c r="AFO26" s="100"/>
      <c r="AFP26" s="100"/>
      <c r="AFQ26" s="100"/>
      <c r="AFR26" s="100"/>
      <c r="AFS26" s="100"/>
      <c r="AFT26" s="100"/>
      <c r="AFU26" s="100"/>
      <c r="AFV26" s="100"/>
      <c r="AFW26" s="100"/>
      <c r="AFX26" s="100"/>
      <c r="AFY26" s="100"/>
      <c r="AFZ26" s="100"/>
      <c r="AGA26" s="100"/>
      <c r="AGB26" s="100"/>
      <c r="AGC26" s="100"/>
      <c r="AGD26" s="100"/>
      <c r="AGE26" s="100"/>
      <c r="AGF26" s="100"/>
      <c r="AGG26" s="100"/>
      <c r="AGH26" s="100"/>
      <c r="AGI26" s="100"/>
      <c r="AGJ26" s="100"/>
      <c r="AGK26" s="100"/>
      <c r="AGL26" s="100"/>
      <c r="AGM26" s="100"/>
      <c r="AGN26" s="100"/>
      <c r="AGO26" s="100"/>
      <c r="AGP26" s="100"/>
      <c r="AGQ26" s="100"/>
      <c r="AGR26" s="100"/>
      <c r="AGS26" s="100"/>
      <c r="AGT26" s="100"/>
      <c r="AGU26" s="100"/>
      <c r="AGV26" s="100"/>
      <c r="AGW26" s="100"/>
      <c r="AGX26" s="100"/>
      <c r="AGY26" s="100"/>
      <c r="AGZ26" s="100"/>
      <c r="AHA26" s="100"/>
      <c r="AHB26" s="100"/>
      <c r="AHC26" s="100"/>
      <c r="AHD26" s="100"/>
      <c r="AHE26" s="100"/>
      <c r="AHF26" s="100"/>
      <c r="AHG26" s="100"/>
      <c r="AHH26" s="100"/>
      <c r="AHI26" s="100"/>
      <c r="AHJ26" s="100"/>
      <c r="AHK26" s="100"/>
      <c r="AHL26" s="100"/>
      <c r="AHM26" s="100"/>
      <c r="AHN26" s="100"/>
      <c r="AHO26" s="100"/>
      <c r="AHP26" s="100"/>
      <c r="AHQ26" s="100"/>
      <c r="AHR26" s="100"/>
      <c r="AHS26" s="100"/>
      <c r="AHT26" s="100"/>
      <c r="AHU26" s="100"/>
      <c r="AHV26" s="100"/>
      <c r="AHW26" s="100"/>
      <c r="AHX26" s="100"/>
      <c r="AHY26" s="100"/>
      <c r="AHZ26" s="100"/>
      <c r="AIA26" s="100"/>
      <c r="AIB26" s="100"/>
      <c r="AIC26" s="100"/>
      <c r="AID26" s="100"/>
      <c r="AIE26" s="100"/>
      <c r="AIF26" s="100"/>
      <c r="AIG26" s="100"/>
      <c r="AIH26" s="100"/>
      <c r="AII26" s="100"/>
      <c r="AIJ26" s="100"/>
      <c r="AIK26" s="100"/>
      <c r="AIL26" s="100"/>
      <c r="AIM26" s="100"/>
      <c r="AIN26" s="100"/>
      <c r="AIO26" s="100"/>
      <c r="AIP26" s="100"/>
      <c r="AIQ26" s="100"/>
      <c r="AIR26" s="100"/>
      <c r="AIS26" s="100"/>
      <c r="AIT26" s="100"/>
      <c r="AIU26" s="100"/>
      <c r="AIV26" s="100"/>
      <c r="AIW26" s="100"/>
      <c r="AIX26" s="100"/>
      <c r="AIY26" s="100"/>
      <c r="AIZ26" s="100"/>
      <c r="AJA26" s="100"/>
      <c r="AJB26" s="100"/>
      <c r="AJC26" s="100"/>
      <c r="AJD26" s="100"/>
      <c r="AJE26" s="100"/>
      <c r="AJF26" s="100"/>
      <c r="AJG26" s="100"/>
      <c r="AJH26" s="100"/>
      <c r="AJI26" s="100"/>
      <c r="AJJ26" s="100"/>
      <c r="AJK26" s="100"/>
      <c r="AJL26" s="100"/>
      <c r="AJM26" s="100"/>
      <c r="AJN26" s="100"/>
      <c r="AJO26" s="100"/>
      <c r="AJP26" s="100"/>
      <c r="AJQ26" s="100"/>
      <c r="AJR26" s="100"/>
      <c r="AJS26" s="100"/>
      <c r="AJT26" s="100"/>
      <c r="AJU26" s="100"/>
      <c r="AJV26" s="100"/>
      <c r="AJW26" s="100"/>
      <c r="AJX26" s="100"/>
      <c r="AJY26" s="100"/>
      <c r="AJZ26" s="100"/>
      <c r="AKA26" s="100"/>
      <c r="AKB26" s="100"/>
      <c r="AKC26" s="100"/>
      <c r="AKD26" s="100"/>
      <c r="AKE26" s="100"/>
      <c r="AKF26" s="100"/>
      <c r="AKG26" s="100"/>
      <c r="AKH26" s="100"/>
      <c r="AKI26" s="100"/>
      <c r="AKJ26" s="100"/>
      <c r="AKK26" s="100"/>
      <c r="AKL26" s="100"/>
      <c r="AKM26" s="100"/>
      <c r="AKN26" s="100"/>
      <c r="AKO26" s="100"/>
      <c r="AKP26" s="100"/>
      <c r="AKQ26" s="100"/>
      <c r="AKR26" s="100"/>
      <c r="AKS26" s="100"/>
      <c r="AKT26" s="100"/>
      <c r="AKU26" s="100"/>
      <c r="AKV26" s="100"/>
      <c r="AKW26" s="100"/>
      <c r="AKX26" s="100"/>
      <c r="AKY26" s="100"/>
      <c r="AKZ26" s="100"/>
      <c r="ALA26" s="100"/>
      <c r="ALB26" s="100"/>
      <c r="ALC26" s="100"/>
      <c r="ALD26" s="100"/>
      <c r="ALE26" s="100"/>
      <c r="ALF26" s="100"/>
      <c r="ALG26" s="100"/>
      <c r="ALH26" s="100"/>
      <c r="ALI26" s="100"/>
      <c r="ALJ26" s="100"/>
      <c r="ALK26" s="100"/>
      <c r="ALL26" s="100"/>
      <c r="ALM26" s="100"/>
      <c r="ALN26" s="100"/>
      <c r="ALO26" s="100"/>
      <c r="ALP26" s="100"/>
      <c r="ALQ26" s="100"/>
      <c r="ALR26" s="100"/>
      <c r="ALS26" s="100"/>
      <c r="ALT26" s="100"/>
      <c r="ALU26" s="100"/>
      <c r="ALV26" s="100"/>
      <c r="ALW26" s="100"/>
      <c r="ALX26" s="100"/>
      <c r="ALY26" s="100"/>
      <c r="ALZ26" s="100"/>
      <c r="AMA26" s="100"/>
      <c r="AMB26" s="100"/>
      <c r="AMC26" s="100"/>
      <c r="AMD26" s="100"/>
      <c r="AME26" s="100"/>
      <c r="AMF26" s="100"/>
      <c r="AMG26" s="100"/>
      <c r="AMH26" s="100"/>
    </row>
    <row r="27" spans="1:1022">
      <c r="A27" s="59"/>
    </row>
    <row r="28" spans="1:1022">
      <c r="A28" s="58" t="s">
        <v>43</v>
      </c>
    </row>
    <row r="29" spans="1:1022" ht="18.75">
      <c r="A29" s="58" t="s">
        <v>44</v>
      </c>
      <c r="H29" s="99"/>
      <c r="K29" s="23"/>
      <c r="L29" s="23"/>
      <c r="M29" s="23"/>
      <c r="N29" s="23"/>
      <c r="O29" s="23"/>
      <c r="P29" s="23"/>
    </row>
    <row r="30" spans="1:1022" ht="18.75">
      <c r="H30" s="99"/>
      <c r="K30" s="23"/>
      <c r="L30" s="23"/>
      <c r="M30" s="23"/>
      <c r="N30" s="23"/>
      <c r="O30" s="23"/>
      <c r="P30" s="23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AMI29"/>
  <sheetViews>
    <sheetView zoomScale="40" zoomScaleNormal="40" workbookViewId="0">
      <pane ySplit="2" topLeftCell="A3" activePane="bottomLeft" state="frozen"/>
      <selection pane="bottomLeft" activeCell="A24" sqref="A24:K24"/>
    </sheetView>
  </sheetViews>
  <sheetFormatPr baseColWidth="10" defaultColWidth="11.42578125" defaultRowHeight="15.75"/>
  <cols>
    <col min="1" max="1" width="25.85546875" style="23" customWidth="1"/>
    <col min="2" max="2" width="45.85546875" style="23" customWidth="1"/>
    <col min="3" max="3" width="30.42578125" style="23" customWidth="1"/>
    <col min="4" max="4" width="7.85546875" style="23" customWidth="1"/>
    <col min="5" max="5" width="8.42578125" style="23" customWidth="1"/>
    <col min="6" max="6" width="7.140625" style="23" customWidth="1"/>
    <col min="7" max="7" width="9.140625" style="23" customWidth="1"/>
    <col min="8" max="8" width="12.85546875" style="23" customWidth="1"/>
    <col min="9" max="9" width="8.140625" style="23" customWidth="1"/>
    <col min="10" max="10" width="17.42578125" style="23" customWidth="1"/>
    <col min="11" max="11" width="28" style="23" customWidth="1"/>
    <col min="12" max="12" width="31.42578125" style="23" customWidth="1"/>
    <col min="13" max="13" width="21.42578125" style="23" customWidth="1"/>
    <col min="14" max="14" width="33.140625" style="23" customWidth="1"/>
    <col min="15" max="15" width="23.28515625" style="23" customWidth="1"/>
    <col min="16" max="16" width="15.85546875" style="23" customWidth="1"/>
    <col min="17" max="1023" width="11.42578125" style="23"/>
  </cols>
  <sheetData>
    <row r="1" spans="1:17" ht="58.5" customHeight="1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5" t="s">
        <v>7</v>
      </c>
      <c r="I1" s="25" t="s">
        <v>8</v>
      </c>
      <c r="J1" s="25" t="s">
        <v>9</v>
      </c>
      <c r="K1" s="25" t="s">
        <v>74</v>
      </c>
      <c r="L1" s="27" t="s">
        <v>75</v>
      </c>
      <c r="M1" s="27" t="s">
        <v>12</v>
      </c>
      <c r="N1" s="28" t="s">
        <v>13</v>
      </c>
      <c r="O1" s="28" t="s">
        <v>15</v>
      </c>
      <c r="P1" s="7" t="s">
        <v>14</v>
      </c>
    </row>
    <row r="2" spans="1:17" s="32" customFormat="1">
      <c r="A2" s="29" t="str">
        <f ca="1">RIGHT(CELL("filename",A$1),LEN(CELL("filename",A$1))-SEARCH("]",CELL("filename",A$1),1))</f>
        <v>MCC S7_FIA</v>
      </c>
      <c r="B2" s="29"/>
      <c r="C2" s="29">
        <f>SUM(D2:F2)</f>
        <v>358</v>
      </c>
      <c r="D2" s="30">
        <f>SUMPRODUCT(D3:D234,$Q3:$Q234)</f>
        <v>294</v>
      </c>
      <c r="E2" s="30">
        <f t="shared" ref="E2:G2" si="0">SUMPRODUCT(E3:E234,$Q3:$Q234)</f>
        <v>64</v>
      </c>
      <c r="F2" s="30">
        <f t="shared" si="0"/>
        <v>0</v>
      </c>
      <c r="G2" s="30">
        <f t="shared" si="0"/>
        <v>185</v>
      </c>
      <c r="H2" s="30"/>
      <c r="I2" s="30">
        <f>SUMPRODUCT(I3:I234,$Q3:$Q234)</f>
        <v>30</v>
      </c>
      <c r="J2" s="29"/>
      <c r="K2" s="29"/>
      <c r="L2" s="31"/>
      <c r="M2" s="31"/>
      <c r="N2" s="31"/>
      <c r="O2" s="31"/>
      <c r="P2" s="10"/>
    </row>
    <row r="3" spans="1:17">
      <c r="A3" s="33" t="s">
        <v>17</v>
      </c>
      <c r="B3" s="33" t="s">
        <v>76</v>
      </c>
      <c r="C3" s="34">
        <f>SUM(D3:F3)</f>
        <v>108</v>
      </c>
      <c r="D3" s="34">
        <f>SUM(D4:D8)-D8</f>
        <v>108</v>
      </c>
      <c r="E3" s="34">
        <f t="shared" ref="E3:G3" si="1">SUM(E4:E8)-E8</f>
        <v>0</v>
      </c>
      <c r="F3" s="34">
        <f t="shared" si="1"/>
        <v>0</v>
      </c>
      <c r="G3" s="34">
        <f t="shared" si="1"/>
        <v>45</v>
      </c>
      <c r="H3" s="33"/>
      <c r="I3" s="33">
        <v>7</v>
      </c>
      <c r="J3" s="33"/>
      <c r="K3" s="33"/>
      <c r="L3" s="35"/>
      <c r="M3" s="36" t="s">
        <v>19</v>
      </c>
      <c r="N3" s="36"/>
      <c r="O3" s="36"/>
      <c r="P3" s="14"/>
      <c r="Q3" s="32">
        <f>IF(ISBLANK(A3),0,1)</f>
        <v>1</v>
      </c>
    </row>
    <row r="4" spans="1:17">
      <c r="A4" s="37" t="s">
        <v>20</v>
      </c>
      <c r="B4" s="37" t="s">
        <v>77</v>
      </c>
      <c r="C4" s="38"/>
      <c r="D4" s="38">
        <v>32</v>
      </c>
      <c r="E4" s="38"/>
      <c r="F4" s="38"/>
      <c r="G4" s="38">
        <v>15</v>
      </c>
      <c r="H4" s="118">
        <f>2/7</f>
        <v>0.2857142857142857</v>
      </c>
      <c r="I4" s="37"/>
      <c r="J4" s="37">
        <v>3</v>
      </c>
      <c r="K4" s="37" t="s">
        <v>22</v>
      </c>
      <c r="L4" s="39"/>
      <c r="M4" s="39" t="s">
        <v>23</v>
      </c>
      <c r="N4" s="39" t="s">
        <v>78</v>
      </c>
      <c r="O4" s="39">
        <v>63</v>
      </c>
      <c r="P4" s="17" t="s">
        <v>79</v>
      </c>
      <c r="Q4" s="32"/>
    </row>
    <row r="5" spans="1:17">
      <c r="A5" s="37" t="s">
        <v>20</v>
      </c>
      <c r="B5" s="37" t="s">
        <v>55</v>
      </c>
      <c r="C5" s="38"/>
      <c r="D5" s="38">
        <v>20</v>
      </c>
      <c r="E5" s="38"/>
      <c r="F5" s="38"/>
      <c r="G5" s="38">
        <v>10</v>
      </c>
      <c r="H5" s="118">
        <f>1.5/7</f>
        <v>0.21428571428571427</v>
      </c>
      <c r="I5" s="37"/>
      <c r="J5" s="37">
        <v>2</v>
      </c>
      <c r="K5" s="37" t="s">
        <v>22</v>
      </c>
      <c r="L5" s="39"/>
      <c r="M5" s="39" t="s">
        <v>23</v>
      </c>
      <c r="N5" s="39" t="s">
        <v>78</v>
      </c>
      <c r="O5" s="39">
        <v>63</v>
      </c>
      <c r="P5" s="17" t="s">
        <v>79</v>
      </c>
      <c r="Q5" s="32"/>
    </row>
    <row r="6" spans="1:17">
      <c r="A6" s="37" t="s">
        <v>20</v>
      </c>
      <c r="B6" s="37" t="s">
        <v>80</v>
      </c>
      <c r="C6" s="38"/>
      <c r="D6" s="38">
        <v>20</v>
      </c>
      <c r="E6" s="38"/>
      <c r="F6" s="38"/>
      <c r="G6" s="38">
        <v>10</v>
      </c>
      <c r="H6" s="118">
        <f>1.5/7</f>
        <v>0.21428571428571427</v>
      </c>
      <c r="I6" s="37"/>
      <c r="J6" s="37">
        <v>2</v>
      </c>
      <c r="K6" s="37" t="s">
        <v>22</v>
      </c>
      <c r="L6" s="39"/>
      <c r="M6" s="39" t="s">
        <v>23</v>
      </c>
      <c r="N6" s="39" t="s">
        <v>78</v>
      </c>
      <c r="O6" s="39">
        <v>63</v>
      </c>
      <c r="P6" s="17" t="s">
        <v>79</v>
      </c>
      <c r="Q6" s="32"/>
    </row>
    <row r="7" spans="1:17">
      <c r="A7" s="37" t="s">
        <v>20</v>
      </c>
      <c r="B7" s="37" t="s">
        <v>81</v>
      </c>
      <c r="C7" s="38"/>
      <c r="D7" s="38">
        <v>36</v>
      </c>
      <c r="E7" s="38"/>
      <c r="F7" s="38"/>
      <c r="G7" s="38">
        <v>10</v>
      </c>
      <c r="H7" s="118">
        <f>2/7</f>
        <v>0.2857142857142857</v>
      </c>
      <c r="I7" s="37"/>
      <c r="J7" s="37">
        <v>1</v>
      </c>
      <c r="K7" s="37" t="s">
        <v>22</v>
      </c>
      <c r="L7" s="39"/>
      <c r="M7" s="39" t="s">
        <v>23</v>
      </c>
      <c r="N7" s="39" t="s">
        <v>78</v>
      </c>
      <c r="O7" s="39">
        <v>63</v>
      </c>
      <c r="P7" s="17" t="s">
        <v>79</v>
      </c>
      <c r="Q7" s="32"/>
    </row>
    <row r="8" spans="1:17">
      <c r="A8" s="33" t="s">
        <v>17</v>
      </c>
      <c r="B8" s="33" t="s">
        <v>82</v>
      </c>
      <c r="C8" s="34">
        <f>SUM(D8:F8)</f>
        <v>98</v>
      </c>
      <c r="D8" s="34">
        <f>SUM(D9:D12)-D12</f>
        <v>98</v>
      </c>
      <c r="E8" s="34">
        <f t="shared" ref="E8:G8" si="2">SUM(E9:E12)-E12</f>
        <v>0</v>
      </c>
      <c r="F8" s="34">
        <f t="shared" si="2"/>
        <v>0</v>
      </c>
      <c r="G8" s="34">
        <f t="shared" si="2"/>
        <v>50</v>
      </c>
      <c r="H8" s="33"/>
      <c r="I8" s="33">
        <v>6</v>
      </c>
      <c r="J8" s="33"/>
      <c r="K8" s="40"/>
      <c r="L8" s="41"/>
      <c r="M8" s="36" t="s">
        <v>19</v>
      </c>
      <c r="N8" s="36"/>
      <c r="O8" s="36"/>
      <c r="P8" s="36"/>
      <c r="Q8" s="32">
        <f>IF(ISBLANK(A8),0,1)</f>
        <v>1</v>
      </c>
    </row>
    <row r="9" spans="1:17">
      <c r="A9" s="42" t="s">
        <v>20</v>
      </c>
      <c r="B9" s="37" t="s">
        <v>83</v>
      </c>
      <c r="C9" s="38"/>
      <c r="D9" s="38">
        <v>38</v>
      </c>
      <c r="E9" s="38"/>
      <c r="F9" s="38"/>
      <c r="G9" s="38">
        <v>20</v>
      </c>
      <c r="H9" s="119">
        <f>2/6</f>
        <v>0.33333333333333331</v>
      </c>
      <c r="I9" s="42"/>
      <c r="J9" s="37">
        <v>3</v>
      </c>
      <c r="K9" s="37" t="s">
        <v>22</v>
      </c>
      <c r="L9" s="39"/>
      <c r="M9" s="39" t="s">
        <v>23</v>
      </c>
      <c r="N9" s="39" t="s">
        <v>78</v>
      </c>
      <c r="O9" s="39">
        <v>61</v>
      </c>
      <c r="P9" s="17" t="s">
        <v>79</v>
      </c>
      <c r="Q9" s="32"/>
    </row>
    <row r="10" spans="1:17">
      <c r="A10" s="42" t="s">
        <v>20</v>
      </c>
      <c r="B10" s="37" t="s">
        <v>84</v>
      </c>
      <c r="C10" s="38"/>
      <c r="D10" s="38">
        <v>24</v>
      </c>
      <c r="E10" s="38"/>
      <c r="F10" s="38"/>
      <c r="G10" s="38">
        <v>12</v>
      </c>
      <c r="H10" s="119">
        <f>2/6</f>
        <v>0.33333333333333331</v>
      </c>
      <c r="I10" s="42"/>
      <c r="J10" s="37">
        <v>3</v>
      </c>
      <c r="K10" s="37" t="s">
        <v>22</v>
      </c>
      <c r="L10" s="39"/>
      <c r="M10" s="39" t="s">
        <v>23</v>
      </c>
      <c r="N10" s="39" t="s">
        <v>78</v>
      </c>
      <c r="O10" s="39">
        <v>27</v>
      </c>
      <c r="P10" s="17" t="s">
        <v>79</v>
      </c>
      <c r="Q10" s="32"/>
    </row>
    <row r="11" spans="1:17">
      <c r="A11" s="42" t="s">
        <v>20</v>
      </c>
      <c r="B11" s="37" t="s">
        <v>85</v>
      </c>
      <c r="C11" s="38"/>
      <c r="D11" s="38">
        <v>36</v>
      </c>
      <c r="E11" s="38"/>
      <c r="F11" s="38"/>
      <c r="G11" s="38">
        <v>18</v>
      </c>
      <c r="H11" s="119">
        <f>2/6</f>
        <v>0.33333333333333331</v>
      </c>
      <c r="I11" s="42"/>
      <c r="J11" s="37">
        <v>3</v>
      </c>
      <c r="K11" s="37" t="s">
        <v>22</v>
      </c>
      <c r="L11" s="39"/>
      <c r="M11" s="39" t="s">
        <v>23</v>
      </c>
      <c r="N11" s="39" t="s">
        <v>78</v>
      </c>
      <c r="O11" s="39">
        <v>61</v>
      </c>
      <c r="P11" s="17" t="s">
        <v>79</v>
      </c>
      <c r="Q11" s="32"/>
    </row>
    <row r="12" spans="1:17">
      <c r="A12" s="33" t="s">
        <v>17</v>
      </c>
      <c r="B12" s="33" t="s">
        <v>86</v>
      </c>
      <c r="C12" s="34">
        <f>SUM(D12:F12)</f>
        <v>88</v>
      </c>
      <c r="D12" s="34">
        <f>SUM(D13:D17)-D17</f>
        <v>88</v>
      </c>
      <c r="E12" s="34">
        <f t="shared" ref="E12:G12" si="3">SUM(E13:E17)-E17</f>
        <v>0</v>
      </c>
      <c r="F12" s="34">
        <f t="shared" si="3"/>
        <v>0</v>
      </c>
      <c r="G12" s="34">
        <f t="shared" si="3"/>
        <v>50</v>
      </c>
      <c r="H12" s="33"/>
      <c r="I12" s="33">
        <v>4</v>
      </c>
      <c r="J12" s="33"/>
      <c r="K12" s="40"/>
      <c r="L12" s="41"/>
      <c r="M12" s="36" t="s">
        <v>19</v>
      </c>
      <c r="N12" s="36"/>
      <c r="O12" s="36"/>
      <c r="P12" s="36"/>
      <c r="Q12" s="32">
        <f>IF(ISBLANK(A12),0,1)</f>
        <v>1</v>
      </c>
    </row>
    <row r="13" spans="1:17">
      <c r="A13" s="42" t="s">
        <v>20</v>
      </c>
      <c r="B13" s="37" t="s">
        <v>87</v>
      </c>
      <c r="C13" s="38"/>
      <c r="D13" s="38">
        <v>24</v>
      </c>
      <c r="E13" s="38"/>
      <c r="F13" s="38"/>
      <c r="G13" s="38">
        <v>12</v>
      </c>
      <c r="H13" s="118">
        <f>1/4</f>
        <v>0.25</v>
      </c>
      <c r="I13" s="37"/>
      <c r="J13" s="37">
        <v>3</v>
      </c>
      <c r="K13" s="37" t="s">
        <v>22</v>
      </c>
      <c r="L13" s="39"/>
      <c r="M13" s="39" t="s">
        <v>23</v>
      </c>
      <c r="N13" s="39" t="s">
        <v>78</v>
      </c>
      <c r="O13" s="39"/>
      <c r="P13" s="17" t="s">
        <v>79</v>
      </c>
      <c r="Q13" s="32"/>
    </row>
    <row r="14" spans="1:17">
      <c r="A14" s="42" t="s">
        <v>20</v>
      </c>
      <c r="B14" s="37" t="s">
        <v>88</v>
      </c>
      <c r="C14" s="38"/>
      <c r="D14" s="38">
        <v>16</v>
      </c>
      <c r="E14" s="38"/>
      <c r="F14" s="38"/>
      <c r="G14" s="38">
        <v>8</v>
      </c>
      <c r="H14" s="118">
        <f>1/4</f>
        <v>0.25</v>
      </c>
      <c r="I14" s="37"/>
      <c r="J14" s="37">
        <v>2</v>
      </c>
      <c r="K14" s="37" t="s">
        <v>22</v>
      </c>
      <c r="L14" s="39"/>
      <c r="M14" s="39" t="s">
        <v>23</v>
      </c>
      <c r="N14" s="39" t="s">
        <v>78</v>
      </c>
      <c r="O14" s="39"/>
      <c r="P14" s="17" t="s">
        <v>79</v>
      </c>
      <c r="Q14" s="32"/>
    </row>
    <row r="15" spans="1:17">
      <c r="A15" s="37" t="s">
        <v>20</v>
      </c>
      <c r="B15" s="37" t="s">
        <v>89</v>
      </c>
      <c r="C15" s="38"/>
      <c r="D15" s="38">
        <v>24</v>
      </c>
      <c r="E15" s="38"/>
      <c r="F15" s="38"/>
      <c r="G15" s="38">
        <v>10</v>
      </c>
      <c r="H15" s="118">
        <f>1/4</f>
        <v>0.25</v>
      </c>
      <c r="I15" s="37"/>
      <c r="J15" s="37">
        <v>3</v>
      </c>
      <c r="K15" s="37" t="s">
        <v>22</v>
      </c>
      <c r="L15" s="39"/>
      <c r="M15" s="39" t="s">
        <v>23</v>
      </c>
      <c r="N15" s="39" t="s">
        <v>78</v>
      </c>
      <c r="O15" s="39"/>
      <c r="P15" s="17" t="s">
        <v>79</v>
      </c>
      <c r="Q15" s="32"/>
    </row>
    <row r="16" spans="1:17">
      <c r="A16" s="37"/>
      <c r="B16" s="37" t="s">
        <v>90</v>
      </c>
      <c r="C16" s="38"/>
      <c r="D16" s="38">
        <v>24</v>
      </c>
      <c r="E16" s="38"/>
      <c r="F16" s="38"/>
      <c r="G16" s="38">
        <v>20</v>
      </c>
      <c r="H16" s="118">
        <f>1/4</f>
        <v>0.25</v>
      </c>
      <c r="I16" s="37"/>
      <c r="J16" s="37">
        <v>3</v>
      </c>
      <c r="K16" s="37" t="s">
        <v>22</v>
      </c>
      <c r="L16" s="39"/>
      <c r="M16" s="39" t="s">
        <v>23</v>
      </c>
      <c r="N16" s="39" t="s">
        <v>78</v>
      </c>
      <c r="O16" s="39"/>
      <c r="P16" s="17" t="s">
        <v>79</v>
      </c>
      <c r="Q16" s="32"/>
    </row>
    <row r="17" spans="1:1023">
      <c r="A17" s="33" t="s">
        <v>17</v>
      </c>
      <c r="B17" s="33" t="s">
        <v>91</v>
      </c>
      <c r="C17" s="34">
        <f>SUM(D17:F17)</f>
        <v>62</v>
      </c>
      <c r="D17" s="34">
        <f>SUM(D18:D19)-D19</f>
        <v>0</v>
      </c>
      <c r="E17" s="34">
        <f t="shared" ref="E17:G17" si="4">SUM(E18:E19)-E19</f>
        <v>62</v>
      </c>
      <c r="F17" s="34">
        <f t="shared" si="4"/>
        <v>0</v>
      </c>
      <c r="G17" s="34">
        <f t="shared" si="4"/>
        <v>40</v>
      </c>
      <c r="H17" s="33"/>
      <c r="I17" s="33">
        <v>3</v>
      </c>
      <c r="J17" s="33"/>
      <c r="K17" s="40"/>
      <c r="L17" s="41"/>
      <c r="M17" s="36" t="s">
        <v>19</v>
      </c>
      <c r="N17" s="36"/>
      <c r="O17" s="36"/>
      <c r="P17" s="36"/>
      <c r="Q17" s="32">
        <f>IF(ISBLANK(A17),0,1)</f>
        <v>1</v>
      </c>
    </row>
    <row r="18" spans="1:1023">
      <c r="A18" s="119" t="s">
        <v>20</v>
      </c>
      <c r="B18" s="118" t="s">
        <v>91</v>
      </c>
      <c r="C18" s="38"/>
      <c r="D18" s="38"/>
      <c r="E18" s="131">
        <v>62</v>
      </c>
      <c r="F18" s="38"/>
      <c r="G18" s="38">
        <v>40</v>
      </c>
      <c r="H18" s="37">
        <v>1</v>
      </c>
      <c r="I18" s="37"/>
      <c r="J18" s="37">
        <v>3</v>
      </c>
      <c r="K18" s="37" t="s">
        <v>22</v>
      </c>
      <c r="L18" s="39"/>
      <c r="M18" s="39" t="s">
        <v>23</v>
      </c>
      <c r="N18" s="39" t="s">
        <v>19</v>
      </c>
      <c r="O18" s="39"/>
      <c r="P18" s="39" t="s">
        <v>92</v>
      </c>
      <c r="Q18" s="32"/>
    </row>
    <row r="19" spans="1:1023">
      <c r="A19" s="33" t="s">
        <v>17</v>
      </c>
      <c r="B19" s="33" t="s">
        <v>93</v>
      </c>
      <c r="C19" s="34">
        <f>SUM(D19:F19)</f>
        <v>2</v>
      </c>
      <c r="D19" s="34">
        <f>SUM(D20:D24)-D24</f>
        <v>0</v>
      </c>
      <c r="E19" s="34">
        <f t="shared" ref="E19:G19" si="5">SUM(E20:E24)-E24</f>
        <v>2</v>
      </c>
      <c r="F19" s="34">
        <f t="shared" si="5"/>
        <v>0</v>
      </c>
      <c r="G19" s="34">
        <f t="shared" si="5"/>
        <v>0</v>
      </c>
      <c r="H19" s="33"/>
      <c r="I19" s="33">
        <v>10</v>
      </c>
      <c r="J19" s="40"/>
      <c r="K19" s="40"/>
      <c r="L19" s="41"/>
      <c r="M19" s="36" t="s">
        <v>19</v>
      </c>
      <c r="N19" s="36"/>
      <c r="O19" s="36"/>
      <c r="P19" s="36"/>
      <c r="Q19" s="32">
        <f>IF(ISBLANK(A19),0,1)</f>
        <v>1</v>
      </c>
    </row>
    <row r="20" spans="1:1023">
      <c r="A20" s="118" t="s">
        <v>20</v>
      </c>
      <c r="B20" s="119" t="s">
        <v>94</v>
      </c>
      <c r="C20" s="131"/>
      <c r="D20" s="131"/>
      <c r="E20" s="127">
        <v>2</v>
      </c>
      <c r="F20" s="131"/>
      <c r="G20" s="131"/>
      <c r="H20" s="118"/>
      <c r="I20" s="37"/>
      <c r="J20" s="118">
        <v>1</v>
      </c>
      <c r="K20" s="118" t="s">
        <v>40</v>
      </c>
      <c r="L20" s="39"/>
      <c r="M20" s="39"/>
      <c r="N20" s="39" t="s">
        <v>78</v>
      </c>
      <c r="O20" s="39">
        <v>63</v>
      </c>
      <c r="P20" s="39"/>
      <c r="Q20" s="32"/>
    </row>
    <row r="21" spans="1:1023">
      <c r="A21" s="32"/>
      <c r="B21" s="43"/>
      <c r="C21" s="32"/>
      <c r="D21" s="32"/>
      <c r="E21" s="32"/>
      <c r="F21" s="32"/>
      <c r="G21" s="32"/>
      <c r="H21" s="32"/>
      <c r="I21" s="32"/>
      <c r="J21" s="32"/>
    </row>
    <row r="22" spans="1:1023">
      <c r="A22" s="58" t="s">
        <v>41</v>
      </c>
    </row>
    <row r="23" spans="1:1023" ht="21">
      <c r="H23" s="97"/>
    </row>
    <row r="24" spans="1:1023">
      <c r="A24" s="111" t="s">
        <v>95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</row>
    <row r="25" spans="1:1023" s="84" customFormat="1" ht="18.75">
      <c r="A25" s="82"/>
      <c r="B25" s="83"/>
      <c r="C25" s="83"/>
      <c r="D25" s="83"/>
      <c r="E25" s="83"/>
      <c r="F25" s="83"/>
      <c r="G25" s="83"/>
      <c r="H25" s="1"/>
      <c r="I25" s="1"/>
      <c r="J25" s="98"/>
      <c r="K25" s="1"/>
      <c r="L25" s="1"/>
      <c r="M25" s="1"/>
      <c r="N25" s="1"/>
      <c r="O25" s="1"/>
      <c r="P25" s="1"/>
      <c r="Q25" s="1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  <c r="IU25" s="82"/>
      <c r="IV25" s="82"/>
      <c r="IW25" s="82"/>
      <c r="IX25" s="82"/>
      <c r="IY25" s="82"/>
      <c r="IZ25" s="82"/>
      <c r="JA25" s="82"/>
      <c r="JB25" s="82"/>
      <c r="JC25" s="82"/>
      <c r="JD25" s="82"/>
      <c r="JE25" s="82"/>
      <c r="JF25" s="82"/>
      <c r="JG25" s="82"/>
      <c r="JH25" s="82"/>
      <c r="JI25" s="82"/>
      <c r="JJ25" s="82"/>
      <c r="JK25" s="82"/>
      <c r="JL25" s="82"/>
      <c r="JM25" s="82"/>
      <c r="JN25" s="82"/>
      <c r="JO25" s="82"/>
      <c r="JP25" s="82"/>
      <c r="JQ25" s="82"/>
      <c r="JR25" s="82"/>
      <c r="JS25" s="82"/>
      <c r="JT25" s="82"/>
      <c r="JU25" s="82"/>
      <c r="JV25" s="82"/>
      <c r="JW25" s="82"/>
      <c r="JX25" s="82"/>
      <c r="JY25" s="82"/>
      <c r="JZ25" s="82"/>
      <c r="KA25" s="82"/>
      <c r="KB25" s="82"/>
      <c r="KC25" s="82"/>
      <c r="KD25" s="82"/>
      <c r="KE25" s="82"/>
      <c r="KF25" s="82"/>
      <c r="KG25" s="82"/>
      <c r="KH25" s="82"/>
      <c r="KI25" s="82"/>
      <c r="KJ25" s="82"/>
      <c r="KK25" s="82"/>
      <c r="KL25" s="82"/>
      <c r="KM25" s="82"/>
      <c r="KN25" s="82"/>
      <c r="KO25" s="82"/>
      <c r="KP25" s="82"/>
      <c r="KQ25" s="82"/>
      <c r="KR25" s="82"/>
      <c r="KS25" s="82"/>
      <c r="KT25" s="82"/>
      <c r="KU25" s="82"/>
      <c r="KV25" s="82"/>
      <c r="KW25" s="82"/>
      <c r="KX25" s="82"/>
      <c r="KY25" s="82"/>
      <c r="KZ25" s="82"/>
      <c r="LA25" s="82"/>
      <c r="LB25" s="82"/>
      <c r="LC25" s="82"/>
      <c r="LD25" s="82"/>
      <c r="LE25" s="82"/>
      <c r="LF25" s="82"/>
      <c r="LG25" s="82"/>
      <c r="LH25" s="82"/>
      <c r="LI25" s="82"/>
      <c r="LJ25" s="82"/>
      <c r="LK25" s="82"/>
      <c r="LL25" s="82"/>
      <c r="LM25" s="82"/>
      <c r="LN25" s="82"/>
      <c r="LO25" s="82"/>
      <c r="LP25" s="82"/>
      <c r="LQ25" s="82"/>
      <c r="LR25" s="82"/>
      <c r="LS25" s="82"/>
      <c r="LT25" s="82"/>
      <c r="LU25" s="82"/>
      <c r="LV25" s="82"/>
      <c r="LW25" s="82"/>
      <c r="LX25" s="82"/>
      <c r="LY25" s="82"/>
      <c r="LZ25" s="82"/>
      <c r="MA25" s="82"/>
      <c r="MB25" s="82"/>
      <c r="MC25" s="82"/>
      <c r="MD25" s="82"/>
      <c r="ME25" s="82"/>
      <c r="MF25" s="82"/>
      <c r="MG25" s="82"/>
      <c r="MH25" s="82"/>
      <c r="MI25" s="82"/>
      <c r="MJ25" s="82"/>
      <c r="MK25" s="82"/>
      <c r="ML25" s="82"/>
      <c r="MM25" s="82"/>
      <c r="MN25" s="82"/>
      <c r="MO25" s="82"/>
      <c r="MP25" s="82"/>
      <c r="MQ25" s="82"/>
      <c r="MR25" s="82"/>
      <c r="MS25" s="82"/>
      <c r="MT25" s="82"/>
      <c r="MU25" s="82"/>
      <c r="MV25" s="82"/>
      <c r="MW25" s="82"/>
      <c r="MX25" s="82"/>
      <c r="MY25" s="82"/>
      <c r="MZ25" s="82"/>
      <c r="NA25" s="82"/>
      <c r="NB25" s="82"/>
      <c r="NC25" s="82"/>
      <c r="ND25" s="82"/>
      <c r="NE25" s="82"/>
      <c r="NF25" s="82"/>
      <c r="NG25" s="82"/>
      <c r="NH25" s="82"/>
      <c r="NI25" s="82"/>
      <c r="NJ25" s="82"/>
      <c r="NK25" s="82"/>
      <c r="NL25" s="82"/>
      <c r="NM25" s="82"/>
      <c r="NN25" s="82"/>
      <c r="NO25" s="82"/>
      <c r="NP25" s="82"/>
      <c r="NQ25" s="82"/>
      <c r="NR25" s="82"/>
      <c r="NS25" s="82"/>
      <c r="NT25" s="82"/>
      <c r="NU25" s="82"/>
      <c r="NV25" s="82"/>
      <c r="NW25" s="82"/>
      <c r="NX25" s="82"/>
      <c r="NY25" s="82"/>
      <c r="NZ25" s="82"/>
      <c r="OA25" s="82"/>
      <c r="OB25" s="82"/>
      <c r="OC25" s="82"/>
      <c r="OD25" s="82"/>
      <c r="OE25" s="82"/>
      <c r="OF25" s="82"/>
      <c r="OG25" s="82"/>
      <c r="OH25" s="82"/>
      <c r="OI25" s="82"/>
      <c r="OJ25" s="82"/>
      <c r="OK25" s="82"/>
      <c r="OL25" s="82"/>
      <c r="OM25" s="82"/>
      <c r="ON25" s="82"/>
      <c r="OO25" s="82"/>
      <c r="OP25" s="82"/>
      <c r="OQ25" s="82"/>
      <c r="OR25" s="82"/>
      <c r="OS25" s="82"/>
      <c r="OT25" s="82"/>
      <c r="OU25" s="82"/>
      <c r="OV25" s="82"/>
      <c r="OW25" s="82"/>
      <c r="OX25" s="82"/>
      <c r="OY25" s="82"/>
      <c r="OZ25" s="82"/>
      <c r="PA25" s="82"/>
      <c r="PB25" s="82"/>
      <c r="PC25" s="82"/>
      <c r="PD25" s="82"/>
      <c r="PE25" s="82"/>
      <c r="PF25" s="82"/>
      <c r="PG25" s="82"/>
      <c r="PH25" s="82"/>
      <c r="PI25" s="82"/>
      <c r="PJ25" s="82"/>
      <c r="PK25" s="82"/>
      <c r="PL25" s="82"/>
      <c r="PM25" s="82"/>
      <c r="PN25" s="82"/>
      <c r="PO25" s="82"/>
      <c r="PP25" s="82"/>
      <c r="PQ25" s="82"/>
      <c r="PR25" s="82"/>
      <c r="PS25" s="82"/>
      <c r="PT25" s="82"/>
      <c r="PU25" s="82"/>
      <c r="PV25" s="82"/>
      <c r="PW25" s="82"/>
      <c r="PX25" s="82"/>
      <c r="PY25" s="82"/>
      <c r="PZ25" s="82"/>
      <c r="QA25" s="82"/>
      <c r="QB25" s="82"/>
      <c r="QC25" s="82"/>
      <c r="QD25" s="82"/>
      <c r="QE25" s="82"/>
      <c r="QF25" s="82"/>
      <c r="QG25" s="82"/>
      <c r="QH25" s="82"/>
      <c r="QI25" s="82"/>
      <c r="QJ25" s="82"/>
      <c r="QK25" s="82"/>
      <c r="QL25" s="82"/>
      <c r="QM25" s="82"/>
      <c r="QN25" s="82"/>
      <c r="QO25" s="82"/>
      <c r="QP25" s="82"/>
      <c r="QQ25" s="82"/>
      <c r="QR25" s="82"/>
      <c r="QS25" s="82"/>
      <c r="QT25" s="82"/>
      <c r="QU25" s="82"/>
      <c r="QV25" s="82"/>
      <c r="QW25" s="82"/>
      <c r="QX25" s="82"/>
      <c r="QY25" s="82"/>
      <c r="QZ25" s="82"/>
      <c r="RA25" s="82"/>
      <c r="RB25" s="82"/>
      <c r="RC25" s="82"/>
      <c r="RD25" s="82"/>
      <c r="RE25" s="82"/>
      <c r="RF25" s="82"/>
      <c r="RG25" s="82"/>
      <c r="RH25" s="82"/>
      <c r="RI25" s="82"/>
      <c r="RJ25" s="82"/>
      <c r="RK25" s="82"/>
      <c r="RL25" s="82"/>
      <c r="RM25" s="82"/>
      <c r="RN25" s="82"/>
      <c r="RO25" s="82"/>
      <c r="RP25" s="82"/>
      <c r="RQ25" s="82"/>
      <c r="RR25" s="82"/>
      <c r="RS25" s="82"/>
      <c r="RT25" s="82"/>
      <c r="RU25" s="82"/>
      <c r="RV25" s="82"/>
      <c r="RW25" s="82"/>
      <c r="RX25" s="82"/>
      <c r="RY25" s="82"/>
      <c r="RZ25" s="82"/>
      <c r="SA25" s="82"/>
      <c r="SB25" s="82"/>
      <c r="SC25" s="82"/>
      <c r="SD25" s="82"/>
      <c r="SE25" s="82"/>
      <c r="SF25" s="82"/>
      <c r="SG25" s="82"/>
      <c r="SH25" s="82"/>
      <c r="SI25" s="82"/>
      <c r="SJ25" s="82"/>
      <c r="SK25" s="82"/>
      <c r="SL25" s="82"/>
      <c r="SM25" s="82"/>
      <c r="SN25" s="82"/>
      <c r="SO25" s="82"/>
      <c r="SP25" s="82"/>
      <c r="SQ25" s="82"/>
      <c r="SR25" s="82"/>
      <c r="SS25" s="82"/>
      <c r="ST25" s="82"/>
      <c r="SU25" s="82"/>
      <c r="SV25" s="82"/>
      <c r="SW25" s="82"/>
      <c r="SX25" s="82"/>
      <c r="SY25" s="82"/>
      <c r="SZ25" s="82"/>
      <c r="TA25" s="82"/>
      <c r="TB25" s="82"/>
      <c r="TC25" s="82"/>
      <c r="TD25" s="82"/>
      <c r="TE25" s="82"/>
      <c r="TF25" s="82"/>
      <c r="TG25" s="82"/>
      <c r="TH25" s="82"/>
      <c r="TI25" s="82"/>
      <c r="TJ25" s="82"/>
      <c r="TK25" s="82"/>
      <c r="TL25" s="82"/>
      <c r="TM25" s="82"/>
      <c r="TN25" s="82"/>
      <c r="TO25" s="82"/>
      <c r="TP25" s="82"/>
      <c r="TQ25" s="82"/>
      <c r="TR25" s="82"/>
      <c r="TS25" s="82"/>
      <c r="TT25" s="82"/>
      <c r="TU25" s="82"/>
      <c r="TV25" s="82"/>
      <c r="TW25" s="82"/>
      <c r="TX25" s="82"/>
      <c r="TY25" s="82"/>
      <c r="TZ25" s="82"/>
      <c r="UA25" s="82"/>
      <c r="UB25" s="82"/>
      <c r="UC25" s="82"/>
      <c r="UD25" s="82"/>
      <c r="UE25" s="82"/>
      <c r="UF25" s="82"/>
      <c r="UG25" s="82"/>
      <c r="UH25" s="82"/>
      <c r="UI25" s="82"/>
      <c r="UJ25" s="82"/>
      <c r="UK25" s="82"/>
      <c r="UL25" s="82"/>
      <c r="UM25" s="82"/>
      <c r="UN25" s="82"/>
      <c r="UO25" s="82"/>
      <c r="UP25" s="82"/>
      <c r="UQ25" s="82"/>
      <c r="UR25" s="82"/>
      <c r="US25" s="82"/>
      <c r="UT25" s="82"/>
      <c r="UU25" s="82"/>
      <c r="UV25" s="82"/>
      <c r="UW25" s="82"/>
      <c r="UX25" s="82"/>
      <c r="UY25" s="82"/>
      <c r="UZ25" s="82"/>
      <c r="VA25" s="82"/>
      <c r="VB25" s="82"/>
      <c r="VC25" s="82"/>
      <c r="VD25" s="82"/>
      <c r="VE25" s="82"/>
      <c r="VF25" s="82"/>
      <c r="VG25" s="82"/>
      <c r="VH25" s="82"/>
      <c r="VI25" s="82"/>
      <c r="VJ25" s="82"/>
      <c r="VK25" s="82"/>
      <c r="VL25" s="82"/>
      <c r="VM25" s="82"/>
      <c r="VN25" s="82"/>
      <c r="VO25" s="82"/>
      <c r="VP25" s="82"/>
      <c r="VQ25" s="82"/>
      <c r="VR25" s="82"/>
      <c r="VS25" s="82"/>
      <c r="VT25" s="82"/>
      <c r="VU25" s="82"/>
      <c r="VV25" s="82"/>
      <c r="VW25" s="82"/>
      <c r="VX25" s="82"/>
      <c r="VY25" s="82"/>
      <c r="VZ25" s="82"/>
      <c r="WA25" s="82"/>
      <c r="WB25" s="82"/>
      <c r="WC25" s="82"/>
      <c r="WD25" s="82"/>
      <c r="WE25" s="82"/>
      <c r="WF25" s="82"/>
      <c r="WG25" s="82"/>
      <c r="WH25" s="82"/>
      <c r="WI25" s="82"/>
      <c r="WJ25" s="82"/>
      <c r="WK25" s="82"/>
      <c r="WL25" s="82"/>
      <c r="WM25" s="82"/>
      <c r="WN25" s="82"/>
      <c r="WO25" s="82"/>
      <c r="WP25" s="82"/>
      <c r="WQ25" s="82"/>
      <c r="WR25" s="82"/>
      <c r="WS25" s="82"/>
      <c r="WT25" s="82"/>
      <c r="WU25" s="82"/>
      <c r="WV25" s="82"/>
      <c r="WW25" s="82"/>
      <c r="WX25" s="82"/>
      <c r="WY25" s="82"/>
      <c r="WZ25" s="82"/>
      <c r="XA25" s="82"/>
      <c r="XB25" s="82"/>
      <c r="XC25" s="82"/>
      <c r="XD25" s="82"/>
      <c r="XE25" s="82"/>
      <c r="XF25" s="82"/>
      <c r="XG25" s="82"/>
      <c r="XH25" s="82"/>
      <c r="XI25" s="82"/>
      <c r="XJ25" s="82"/>
      <c r="XK25" s="82"/>
      <c r="XL25" s="82"/>
      <c r="XM25" s="82"/>
      <c r="XN25" s="82"/>
      <c r="XO25" s="82"/>
      <c r="XP25" s="82"/>
      <c r="XQ25" s="82"/>
      <c r="XR25" s="82"/>
      <c r="XS25" s="82"/>
      <c r="XT25" s="82"/>
      <c r="XU25" s="82"/>
      <c r="XV25" s="82"/>
      <c r="XW25" s="82"/>
      <c r="XX25" s="82"/>
      <c r="XY25" s="82"/>
      <c r="XZ25" s="82"/>
      <c r="YA25" s="82"/>
      <c r="YB25" s="82"/>
      <c r="YC25" s="82"/>
      <c r="YD25" s="82"/>
      <c r="YE25" s="82"/>
      <c r="YF25" s="82"/>
      <c r="YG25" s="82"/>
      <c r="YH25" s="82"/>
      <c r="YI25" s="82"/>
      <c r="YJ25" s="82"/>
      <c r="YK25" s="82"/>
      <c r="YL25" s="82"/>
      <c r="YM25" s="82"/>
      <c r="YN25" s="82"/>
      <c r="YO25" s="82"/>
      <c r="YP25" s="82"/>
      <c r="YQ25" s="82"/>
      <c r="YR25" s="82"/>
      <c r="YS25" s="82"/>
      <c r="YT25" s="82"/>
      <c r="YU25" s="82"/>
      <c r="YV25" s="82"/>
      <c r="YW25" s="82"/>
      <c r="YX25" s="82"/>
      <c r="YY25" s="82"/>
      <c r="YZ25" s="82"/>
      <c r="ZA25" s="82"/>
      <c r="ZB25" s="82"/>
      <c r="ZC25" s="82"/>
      <c r="ZD25" s="82"/>
      <c r="ZE25" s="82"/>
      <c r="ZF25" s="82"/>
      <c r="ZG25" s="82"/>
      <c r="ZH25" s="82"/>
      <c r="ZI25" s="82"/>
      <c r="ZJ25" s="82"/>
      <c r="ZK25" s="82"/>
      <c r="ZL25" s="82"/>
      <c r="ZM25" s="82"/>
      <c r="ZN25" s="82"/>
      <c r="ZO25" s="82"/>
      <c r="ZP25" s="82"/>
      <c r="ZQ25" s="82"/>
      <c r="ZR25" s="82"/>
      <c r="ZS25" s="82"/>
      <c r="ZT25" s="82"/>
      <c r="ZU25" s="82"/>
      <c r="ZV25" s="82"/>
      <c r="ZW25" s="82"/>
      <c r="ZX25" s="82"/>
      <c r="ZY25" s="82"/>
      <c r="ZZ25" s="82"/>
      <c r="AAA25" s="82"/>
      <c r="AAB25" s="82"/>
      <c r="AAC25" s="82"/>
      <c r="AAD25" s="82"/>
      <c r="AAE25" s="82"/>
      <c r="AAF25" s="82"/>
      <c r="AAG25" s="82"/>
      <c r="AAH25" s="82"/>
      <c r="AAI25" s="82"/>
      <c r="AAJ25" s="82"/>
      <c r="AAK25" s="82"/>
      <c r="AAL25" s="82"/>
      <c r="AAM25" s="82"/>
      <c r="AAN25" s="82"/>
      <c r="AAO25" s="82"/>
      <c r="AAP25" s="82"/>
      <c r="AAQ25" s="82"/>
      <c r="AAR25" s="82"/>
      <c r="AAS25" s="82"/>
      <c r="AAT25" s="82"/>
      <c r="AAU25" s="82"/>
      <c r="AAV25" s="82"/>
      <c r="AAW25" s="82"/>
      <c r="AAX25" s="82"/>
      <c r="AAY25" s="82"/>
      <c r="AAZ25" s="82"/>
      <c r="ABA25" s="82"/>
      <c r="ABB25" s="82"/>
      <c r="ABC25" s="82"/>
      <c r="ABD25" s="82"/>
      <c r="ABE25" s="82"/>
      <c r="ABF25" s="82"/>
      <c r="ABG25" s="82"/>
      <c r="ABH25" s="82"/>
      <c r="ABI25" s="82"/>
      <c r="ABJ25" s="82"/>
      <c r="ABK25" s="82"/>
      <c r="ABL25" s="82"/>
      <c r="ABM25" s="82"/>
      <c r="ABN25" s="82"/>
      <c r="ABO25" s="82"/>
      <c r="ABP25" s="82"/>
      <c r="ABQ25" s="82"/>
      <c r="ABR25" s="82"/>
      <c r="ABS25" s="82"/>
      <c r="ABT25" s="82"/>
      <c r="ABU25" s="82"/>
      <c r="ABV25" s="82"/>
      <c r="ABW25" s="82"/>
      <c r="ABX25" s="82"/>
      <c r="ABY25" s="82"/>
      <c r="ABZ25" s="82"/>
      <c r="ACA25" s="82"/>
      <c r="ACB25" s="82"/>
      <c r="ACC25" s="82"/>
      <c r="ACD25" s="82"/>
      <c r="ACE25" s="82"/>
      <c r="ACF25" s="82"/>
      <c r="ACG25" s="82"/>
      <c r="ACH25" s="82"/>
      <c r="ACI25" s="82"/>
      <c r="ACJ25" s="82"/>
      <c r="ACK25" s="82"/>
      <c r="ACL25" s="82"/>
      <c r="ACM25" s="82"/>
      <c r="ACN25" s="82"/>
      <c r="ACO25" s="82"/>
      <c r="ACP25" s="82"/>
      <c r="ACQ25" s="82"/>
      <c r="ACR25" s="82"/>
      <c r="ACS25" s="82"/>
      <c r="ACT25" s="82"/>
      <c r="ACU25" s="82"/>
      <c r="ACV25" s="82"/>
      <c r="ACW25" s="82"/>
      <c r="ACX25" s="82"/>
      <c r="ACY25" s="82"/>
      <c r="ACZ25" s="82"/>
      <c r="ADA25" s="82"/>
      <c r="ADB25" s="82"/>
      <c r="ADC25" s="82"/>
      <c r="ADD25" s="82"/>
      <c r="ADE25" s="82"/>
      <c r="ADF25" s="82"/>
      <c r="ADG25" s="82"/>
      <c r="ADH25" s="82"/>
      <c r="ADI25" s="82"/>
      <c r="ADJ25" s="82"/>
      <c r="ADK25" s="82"/>
      <c r="ADL25" s="82"/>
      <c r="ADM25" s="82"/>
      <c r="ADN25" s="82"/>
      <c r="ADO25" s="82"/>
      <c r="ADP25" s="82"/>
      <c r="ADQ25" s="82"/>
      <c r="ADR25" s="82"/>
      <c r="ADS25" s="82"/>
      <c r="ADT25" s="82"/>
      <c r="ADU25" s="82"/>
      <c r="ADV25" s="82"/>
      <c r="ADW25" s="82"/>
      <c r="ADX25" s="82"/>
      <c r="ADY25" s="82"/>
      <c r="ADZ25" s="82"/>
      <c r="AEA25" s="82"/>
      <c r="AEB25" s="82"/>
      <c r="AEC25" s="82"/>
      <c r="AED25" s="82"/>
      <c r="AEE25" s="82"/>
      <c r="AEF25" s="82"/>
      <c r="AEG25" s="82"/>
      <c r="AEH25" s="82"/>
      <c r="AEI25" s="82"/>
      <c r="AEJ25" s="82"/>
      <c r="AEK25" s="82"/>
      <c r="AEL25" s="82"/>
      <c r="AEM25" s="82"/>
      <c r="AEN25" s="82"/>
      <c r="AEO25" s="82"/>
      <c r="AEP25" s="82"/>
      <c r="AEQ25" s="82"/>
      <c r="AER25" s="82"/>
      <c r="AES25" s="82"/>
      <c r="AET25" s="82"/>
      <c r="AEU25" s="82"/>
      <c r="AEV25" s="82"/>
      <c r="AEW25" s="82"/>
      <c r="AEX25" s="82"/>
      <c r="AEY25" s="82"/>
      <c r="AEZ25" s="82"/>
      <c r="AFA25" s="82"/>
      <c r="AFB25" s="82"/>
      <c r="AFC25" s="82"/>
      <c r="AFD25" s="82"/>
      <c r="AFE25" s="82"/>
      <c r="AFF25" s="82"/>
      <c r="AFG25" s="82"/>
      <c r="AFH25" s="82"/>
      <c r="AFI25" s="82"/>
      <c r="AFJ25" s="82"/>
      <c r="AFK25" s="82"/>
      <c r="AFL25" s="82"/>
      <c r="AFM25" s="82"/>
      <c r="AFN25" s="82"/>
      <c r="AFO25" s="82"/>
      <c r="AFP25" s="82"/>
      <c r="AFQ25" s="82"/>
      <c r="AFR25" s="82"/>
      <c r="AFS25" s="82"/>
      <c r="AFT25" s="82"/>
      <c r="AFU25" s="82"/>
      <c r="AFV25" s="82"/>
      <c r="AFW25" s="82"/>
      <c r="AFX25" s="82"/>
      <c r="AFY25" s="82"/>
      <c r="AFZ25" s="82"/>
      <c r="AGA25" s="82"/>
      <c r="AGB25" s="82"/>
      <c r="AGC25" s="82"/>
      <c r="AGD25" s="82"/>
      <c r="AGE25" s="82"/>
      <c r="AGF25" s="82"/>
      <c r="AGG25" s="82"/>
      <c r="AGH25" s="82"/>
      <c r="AGI25" s="82"/>
      <c r="AGJ25" s="82"/>
      <c r="AGK25" s="82"/>
      <c r="AGL25" s="82"/>
      <c r="AGM25" s="82"/>
      <c r="AGN25" s="82"/>
      <c r="AGO25" s="82"/>
      <c r="AGP25" s="82"/>
      <c r="AGQ25" s="82"/>
      <c r="AGR25" s="82"/>
      <c r="AGS25" s="82"/>
      <c r="AGT25" s="82"/>
      <c r="AGU25" s="82"/>
      <c r="AGV25" s="82"/>
      <c r="AGW25" s="82"/>
      <c r="AGX25" s="82"/>
      <c r="AGY25" s="82"/>
      <c r="AGZ25" s="82"/>
      <c r="AHA25" s="82"/>
      <c r="AHB25" s="82"/>
      <c r="AHC25" s="82"/>
      <c r="AHD25" s="82"/>
      <c r="AHE25" s="82"/>
      <c r="AHF25" s="82"/>
      <c r="AHG25" s="82"/>
      <c r="AHH25" s="82"/>
      <c r="AHI25" s="82"/>
      <c r="AHJ25" s="82"/>
      <c r="AHK25" s="82"/>
      <c r="AHL25" s="82"/>
      <c r="AHM25" s="82"/>
      <c r="AHN25" s="82"/>
      <c r="AHO25" s="82"/>
      <c r="AHP25" s="82"/>
      <c r="AHQ25" s="82"/>
      <c r="AHR25" s="82"/>
      <c r="AHS25" s="82"/>
      <c r="AHT25" s="82"/>
      <c r="AHU25" s="82"/>
      <c r="AHV25" s="82"/>
      <c r="AHW25" s="82"/>
      <c r="AHX25" s="82"/>
      <c r="AHY25" s="82"/>
      <c r="AHZ25" s="82"/>
      <c r="AIA25" s="82"/>
      <c r="AIB25" s="82"/>
      <c r="AIC25" s="82"/>
      <c r="AID25" s="82"/>
      <c r="AIE25" s="82"/>
      <c r="AIF25" s="82"/>
      <c r="AIG25" s="82"/>
      <c r="AIH25" s="82"/>
      <c r="AII25" s="82"/>
      <c r="AIJ25" s="82"/>
      <c r="AIK25" s="82"/>
      <c r="AIL25" s="82"/>
      <c r="AIM25" s="82"/>
      <c r="AIN25" s="82"/>
      <c r="AIO25" s="82"/>
      <c r="AIP25" s="82"/>
      <c r="AIQ25" s="82"/>
      <c r="AIR25" s="82"/>
      <c r="AIS25" s="82"/>
      <c r="AIT25" s="82"/>
      <c r="AIU25" s="82"/>
      <c r="AIV25" s="82"/>
      <c r="AIW25" s="82"/>
      <c r="AIX25" s="82"/>
      <c r="AIY25" s="82"/>
      <c r="AIZ25" s="82"/>
      <c r="AJA25" s="82"/>
      <c r="AJB25" s="82"/>
      <c r="AJC25" s="82"/>
      <c r="AJD25" s="82"/>
      <c r="AJE25" s="82"/>
      <c r="AJF25" s="82"/>
      <c r="AJG25" s="82"/>
      <c r="AJH25" s="82"/>
      <c r="AJI25" s="82"/>
      <c r="AJJ25" s="82"/>
      <c r="AJK25" s="82"/>
      <c r="AJL25" s="82"/>
      <c r="AJM25" s="82"/>
      <c r="AJN25" s="82"/>
      <c r="AJO25" s="82"/>
      <c r="AJP25" s="82"/>
      <c r="AJQ25" s="82"/>
      <c r="AJR25" s="82"/>
      <c r="AJS25" s="82"/>
      <c r="AJT25" s="82"/>
      <c r="AJU25" s="82"/>
      <c r="AJV25" s="82"/>
      <c r="AJW25" s="82"/>
      <c r="AJX25" s="82"/>
      <c r="AJY25" s="82"/>
      <c r="AJZ25" s="82"/>
      <c r="AKA25" s="82"/>
      <c r="AKB25" s="82"/>
      <c r="AKC25" s="82"/>
      <c r="AKD25" s="82"/>
      <c r="AKE25" s="82"/>
      <c r="AKF25" s="82"/>
      <c r="AKG25" s="82"/>
      <c r="AKH25" s="82"/>
      <c r="AKI25" s="82"/>
      <c r="AKJ25" s="82"/>
      <c r="AKK25" s="82"/>
      <c r="AKL25" s="82"/>
      <c r="AKM25" s="82"/>
      <c r="AKN25" s="82"/>
      <c r="AKO25" s="82"/>
      <c r="AKP25" s="82"/>
      <c r="AKQ25" s="82"/>
      <c r="AKR25" s="82"/>
      <c r="AKS25" s="82"/>
      <c r="AKT25" s="82"/>
      <c r="AKU25" s="82"/>
      <c r="AKV25" s="82"/>
      <c r="AKW25" s="82"/>
      <c r="AKX25" s="82"/>
      <c r="AKY25" s="82"/>
      <c r="AKZ25" s="82"/>
      <c r="ALA25" s="82"/>
      <c r="ALB25" s="82"/>
      <c r="ALC25" s="82"/>
      <c r="ALD25" s="82"/>
      <c r="ALE25" s="82"/>
      <c r="ALF25" s="82"/>
      <c r="ALG25" s="82"/>
      <c r="ALH25" s="82"/>
      <c r="ALI25" s="82"/>
      <c r="ALJ25" s="82"/>
      <c r="ALK25" s="82"/>
      <c r="ALL25" s="82"/>
      <c r="ALM25" s="82"/>
      <c r="ALN25" s="82"/>
      <c r="ALO25" s="82"/>
      <c r="ALP25" s="82"/>
      <c r="ALQ25" s="82"/>
      <c r="ALR25" s="82"/>
      <c r="ALS25" s="82"/>
      <c r="ALT25" s="82"/>
      <c r="ALU25" s="82"/>
      <c r="ALV25" s="82"/>
      <c r="ALW25" s="82"/>
      <c r="ALX25" s="82"/>
      <c r="ALY25" s="82"/>
      <c r="ALZ25" s="82"/>
      <c r="AMA25" s="82"/>
      <c r="AMB25" s="82"/>
      <c r="AMC25" s="82"/>
      <c r="AMD25" s="82"/>
      <c r="AME25" s="82"/>
      <c r="AMF25" s="82"/>
      <c r="AMG25" s="82"/>
      <c r="AMH25" s="82"/>
      <c r="AMI25" s="82"/>
    </row>
    <row r="26" spans="1:1023">
      <c r="A26" s="58" t="s">
        <v>43</v>
      </c>
      <c r="B26" s="58"/>
      <c r="H26" s="1"/>
      <c r="I26" s="1"/>
      <c r="J26" s="1"/>
    </row>
    <row r="27" spans="1:1023">
      <c r="A27" s="58" t="s">
        <v>44</v>
      </c>
      <c r="B27" s="58"/>
      <c r="H27" s="1"/>
      <c r="I27" s="1"/>
      <c r="J27" s="1"/>
    </row>
    <row r="28" spans="1:1023" ht="18.75">
      <c r="H28" s="99"/>
      <c r="I28" s="1"/>
      <c r="J28" s="1"/>
    </row>
    <row r="29" spans="1:1023" ht="18.75">
      <c r="H29" s="99"/>
      <c r="I29" s="1"/>
      <c r="J29" s="1"/>
    </row>
  </sheetData>
  <mergeCells count="1">
    <mergeCell ref="A24:K24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AMI48"/>
  <sheetViews>
    <sheetView zoomScale="40" zoomScaleNormal="40" workbookViewId="0">
      <pane ySplit="2" topLeftCell="A3" activePane="bottomLeft" state="frozen"/>
      <selection pane="bottomLeft" activeCell="I27" sqref="I27"/>
    </sheetView>
  </sheetViews>
  <sheetFormatPr baseColWidth="10" defaultColWidth="11.42578125" defaultRowHeight="15.75"/>
  <cols>
    <col min="1" max="1" width="25.85546875" style="23" customWidth="1"/>
    <col min="2" max="2" width="45.85546875" style="23" customWidth="1"/>
    <col min="3" max="3" width="18.42578125" style="23" customWidth="1"/>
    <col min="4" max="4" width="7.85546875" style="23" customWidth="1"/>
    <col min="5" max="5" width="8.42578125" style="23" customWidth="1"/>
    <col min="6" max="6" width="7.140625" style="23" customWidth="1"/>
    <col min="7" max="7" width="9.140625" style="23" customWidth="1"/>
    <col min="8" max="8" width="12.85546875" style="23" customWidth="1"/>
    <col min="9" max="9" width="8.140625" style="23" customWidth="1"/>
    <col min="10" max="10" width="17.42578125" style="23" customWidth="1"/>
    <col min="11" max="11" width="28" style="23" customWidth="1"/>
    <col min="12" max="12" width="31.42578125" style="23" customWidth="1"/>
    <col min="13" max="13" width="21.42578125" style="23" customWidth="1"/>
    <col min="14" max="14" width="33.140625" style="23" customWidth="1"/>
    <col min="15" max="15" width="23.28515625" style="23" customWidth="1"/>
    <col min="16" max="16" width="15.85546875" style="23" customWidth="1"/>
    <col min="17" max="1023" width="11.42578125" style="23"/>
  </cols>
  <sheetData>
    <row r="1" spans="1:17" ht="58.5" customHeight="1">
      <c r="A1" s="25" t="s">
        <v>0</v>
      </c>
      <c r="B1" s="25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5" t="s">
        <v>7</v>
      </c>
      <c r="I1" s="25" t="s">
        <v>8</v>
      </c>
      <c r="J1" s="25" t="s">
        <v>9</v>
      </c>
      <c r="K1" s="25" t="s">
        <v>74</v>
      </c>
      <c r="L1" s="27" t="s">
        <v>75</v>
      </c>
      <c r="M1" s="27" t="s">
        <v>12</v>
      </c>
      <c r="N1" s="28" t="s">
        <v>13</v>
      </c>
      <c r="O1" s="28" t="s">
        <v>15</v>
      </c>
      <c r="P1" s="7" t="s">
        <v>14</v>
      </c>
    </row>
    <row r="2" spans="1:17" s="32" customFormat="1">
      <c r="A2" s="29" t="str">
        <f ca="1">RIGHT(CELL("filename",A$1),LEN(CELL("filename",A$1))-SEARCH("]",CELL("filename",A$1),1))</f>
        <v>MCC S7_FC</v>
      </c>
      <c r="B2" s="29"/>
      <c r="C2" s="29">
        <f>SUM(D2:F2)</f>
        <v>296</v>
      </c>
      <c r="D2" s="30">
        <f>SUMPRODUCT(D3:D233,$Q3:$Q233)</f>
        <v>294</v>
      </c>
      <c r="E2" s="30">
        <f t="shared" ref="E2:G2" si="0">SUMPRODUCT(E3:E233,$Q3:$Q233)</f>
        <v>2</v>
      </c>
      <c r="F2" s="30">
        <f t="shared" si="0"/>
        <v>0</v>
      </c>
      <c r="G2" s="30">
        <f t="shared" si="0"/>
        <v>145</v>
      </c>
      <c r="H2" s="30"/>
      <c r="I2" s="30">
        <f>SUMPRODUCT(I3:I233,$Q3:$Q233)</f>
        <v>30</v>
      </c>
      <c r="J2" s="29"/>
      <c r="K2" s="29"/>
      <c r="L2" s="31"/>
      <c r="M2" s="31"/>
      <c r="N2" s="31"/>
      <c r="O2" s="31"/>
      <c r="P2" s="10"/>
    </row>
    <row r="3" spans="1:17">
      <c r="A3" s="33" t="s">
        <v>17</v>
      </c>
      <c r="B3" s="33" t="s">
        <v>76</v>
      </c>
      <c r="C3" s="34">
        <f>SUM(D3:F3)</f>
        <v>108</v>
      </c>
      <c r="D3" s="34">
        <f>SUM(D4:D8)-D8</f>
        <v>108</v>
      </c>
      <c r="E3" s="34">
        <f t="shared" ref="E3:G3" si="1">SUM(E4:E8)-E8</f>
        <v>0</v>
      </c>
      <c r="F3" s="34">
        <f t="shared" si="1"/>
        <v>0</v>
      </c>
      <c r="G3" s="34">
        <f t="shared" si="1"/>
        <v>45</v>
      </c>
      <c r="H3" s="33"/>
      <c r="I3" s="33">
        <v>7</v>
      </c>
      <c r="J3" s="33"/>
      <c r="K3" s="33"/>
      <c r="L3" s="35"/>
      <c r="M3" s="36" t="s">
        <v>19</v>
      </c>
      <c r="N3" s="36"/>
      <c r="O3" s="36"/>
      <c r="P3" s="14"/>
      <c r="Q3" s="32">
        <f>IF(ISBLANK(A3),0,1)</f>
        <v>1</v>
      </c>
    </row>
    <row r="4" spans="1:17">
      <c r="A4" s="37" t="s">
        <v>20</v>
      </c>
      <c r="B4" s="37" t="s">
        <v>77</v>
      </c>
      <c r="C4" s="38"/>
      <c r="D4" s="38">
        <v>32</v>
      </c>
      <c r="E4" s="38"/>
      <c r="F4" s="38"/>
      <c r="G4" s="38">
        <v>15</v>
      </c>
      <c r="H4" s="118">
        <f>2/7</f>
        <v>0.2857142857142857</v>
      </c>
      <c r="I4" s="37"/>
      <c r="J4" s="37">
        <v>3</v>
      </c>
      <c r="K4" s="37" t="s">
        <v>22</v>
      </c>
      <c r="L4" s="39"/>
      <c r="M4" s="39" t="s">
        <v>23</v>
      </c>
      <c r="N4" s="39" t="s">
        <v>96</v>
      </c>
      <c r="O4" s="39">
        <v>63</v>
      </c>
      <c r="P4" s="17" t="s">
        <v>79</v>
      </c>
      <c r="Q4" s="32"/>
    </row>
    <row r="5" spans="1:17">
      <c r="A5" s="37" t="s">
        <v>20</v>
      </c>
      <c r="B5" s="37" t="s">
        <v>55</v>
      </c>
      <c r="C5" s="38"/>
      <c r="D5" s="38">
        <v>20</v>
      </c>
      <c r="E5" s="38"/>
      <c r="F5" s="38"/>
      <c r="G5" s="38">
        <v>10</v>
      </c>
      <c r="H5" s="118">
        <f>1.5/7</f>
        <v>0.21428571428571427</v>
      </c>
      <c r="I5" s="37"/>
      <c r="J5" s="37">
        <v>2</v>
      </c>
      <c r="K5" s="37" t="s">
        <v>22</v>
      </c>
      <c r="L5" s="39"/>
      <c r="M5" s="39" t="s">
        <v>23</v>
      </c>
      <c r="N5" s="39" t="s">
        <v>96</v>
      </c>
      <c r="O5" s="39">
        <v>63</v>
      </c>
      <c r="P5" s="17" t="s">
        <v>79</v>
      </c>
      <c r="Q5" s="32"/>
    </row>
    <row r="6" spans="1:17">
      <c r="A6" s="37" t="s">
        <v>20</v>
      </c>
      <c r="B6" s="37" t="s">
        <v>80</v>
      </c>
      <c r="C6" s="38"/>
      <c r="D6" s="38">
        <v>20</v>
      </c>
      <c r="E6" s="38"/>
      <c r="F6" s="38"/>
      <c r="G6" s="38">
        <v>10</v>
      </c>
      <c r="H6" s="118">
        <f>1.5/7</f>
        <v>0.21428571428571427</v>
      </c>
      <c r="I6" s="37"/>
      <c r="J6" s="37">
        <v>2</v>
      </c>
      <c r="K6" s="37" t="s">
        <v>22</v>
      </c>
      <c r="L6" s="39"/>
      <c r="M6" s="39" t="s">
        <v>23</v>
      </c>
      <c r="N6" s="39" t="s">
        <v>96</v>
      </c>
      <c r="O6" s="39">
        <v>63</v>
      </c>
      <c r="P6" s="17" t="s">
        <v>79</v>
      </c>
      <c r="Q6" s="32"/>
    </row>
    <row r="7" spans="1:17">
      <c r="A7" s="37" t="s">
        <v>20</v>
      </c>
      <c r="B7" s="37" t="s">
        <v>81</v>
      </c>
      <c r="C7" s="38"/>
      <c r="D7" s="38">
        <v>36</v>
      </c>
      <c r="E7" s="38"/>
      <c r="F7" s="38"/>
      <c r="G7" s="38">
        <v>10</v>
      </c>
      <c r="H7" s="118">
        <f>2/7</f>
        <v>0.2857142857142857</v>
      </c>
      <c r="I7" s="37"/>
      <c r="J7" s="37">
        <v>1</v>
      </c>
      <c r="K7" s="37" t="s">
        <v>22</v>
      </c>
      <c r="L7" s="39"/>
      <c r="M7" s="39" t="s">
        <v>23</v>
      </c>
      <c r="N7" s="39" t="s">
        <v>96</v>
      </c>
      <c r="O7" s="39">
        <v>63</v>
      </c>
      <c r="P7" s="17" t="s">
        <v>79</v>
      </c>
      <c r="Q7" s="32"/>
    </row>
    <row r="8" spans="1:17">
      <c r="A8" s="33" t="s">
        <v>17</v>
      </c>
      <c r="B8" s="33" t="s">
        <v>82</v>
      </c>
      <c r="C8" s="34">
        <f>SUM(D8:F8)</f>
        <v>98</v>
      </c>
      <c r="D8" s="34">
        <f>SUM(D9:D12)-D12</f>
        <v>98</v>
      </c>
      <c r="E8" s="34">
        <f t="shared" ref="E8:G8" si="2">SUM(E9:E12)-E12</f>
        <v>0</v>
      </c>
      <c r="F8" s="34">
        <f t="shared" si="2"/>
        <v>0</v>
      </c>
      <c r="G8" s="34">
        <f t="shared" si="2"/>
        <v>50</v>
      </c>
      <c r="H8" s="33"/>
      <c r="I8" s="132">
        <v>6</v>
      </c>
      <c r="J8" s="33"/>
      <c r="K8" s="40"/>
      <c r="L8" s="41"/>
      <c r="M8" s="36" t="s">
        <v>19</v>
      </c>
      <c r="N8" s="36"/>
      <c r="O8" s="36"/>
      <c r="P8" s="36"/>
      <c r="Q8" s="32">
        <f>IF(ISBLANK(A8),0,1)</f>
        <v>1</v>
      </c>
    </row>
    <row r="9" spans="1:17">
      <c r="A9" s="42" t="s">
        <v>20</v>
      </c>
      <c r="B9" s="37" t="s">
        <v>83</v>
      </c>
      <c r="C9" s="38"/>
      <c r="D9" s="38">
        <v>38</v>
      </c>
      <c r="E9" s="38"/>
      <c r="F9" s="38"/>
      <c r="G9" s="38">
        <v>20</v>
      </c>
      <c r="H9" s="119">
        <f>2/6</f>
        <v>0.33333333333333331</v>
      </c>
      <c r="I9" s="42"/>
      <c r="J9" s="37">
        <v>3</v>
      </c>
      <c r="K9" s="37" t="s">
        <v>22</v>
      </c>
      <c r="L9" s="39"/>
      <c r="M9" s="39" t="s">
        <v>23</v>
      </c>
      <c r="N9" s="39" t="s">
        <v>96</v>
      </c>
      <c r="O9" s="39">
        <v>61</v>
      </c>
      <c r="P9" s="17" t="s">
        <v>79</v>
      </c>
      <c r="Q9" s="32"/>
    </row>
    <row r="10" spans="1:17">
      <c r="A10" s="42" t="s">
        <v>20</v>
      </c>
      <c r="B10" s="37" t="s">
        <v>84</v>
      </c>
      <c r="C10" s="38"/>
      <c r="D10" s="38">
        <v>24</v>
      </c>
      <c r="E10" s="38"/>
      <c r="F10" s="38"/>
      <c r="G10" s="38">
        <v>12</v>
      </c>
      <c r="H10" s="119">
        <f>2/6</f>
        <v>0.33333333333333331</v>
      </c>
      <c r="I10" s="42"/>
      <c r="J10" s="37">
        <v>3</v>
      </c>
      <c r="K10" s="37" t="s">
        <v>22</v>
      </c>
      <c r="L10" s="39"/>
      <c r="M10" s="39" t="s">
        <v>23</v>
      </c>
      <c r="N10" s="39" t="s">
        <v>96</v>
      </c>
      <c r="O10" s="39">
        <v>27</v>
      </c>
      <c r="P10" s="17" t="s">
        <v>79</v>
      </c>
      <c r="Q10" s="32"/>
    </row>
    <row r="11" spans="1:17">
      <c r="A11" s="42" t="s">
        <v>20</v>
      </c>
      <c r="B11" s="37" t="s">
        <v>85</v>
      </c>
      <c r="C11" s="38"/>
      <c r="D11" s="38">
        <v>36</v>
      </c>
      <c r="E11" s="38"/>
      <c r="F11" s="38"/>
      <c r="G11" s="38">
        <v>18</v>
      </c>
      <c r="H11" s="119">
        <f>2/6</f>
        <v>0.33333333333333331</v>
      </c>
      <c r="I11" s="42"/>
      <c r="J11" s="37">
        <v>3</v>
      </c>
      <c r="K11" s="37" t="s">
        <v>22</v>
      </c>
      <c r="L11" s="39"/>
      <c r="M11" s="39" t="s">
        <v>23</v>
      </c>
      <c r="N11" s="39" t="s">
        <v>96</v>
      </c>
      <c r="O11" s="39">
        <v>61</v>
      </c>
      <c r="P11" s="17" t="s">
        <v>79</v>
      </c>
      <c r="Q11" s="32"/>
    </row>
    <row r="12" spans="1:17">
      <c r="A12" s="33" t="s">
        <v>17</v>
      </c>
      <c r="B12" s="33" t="s">
        <v>86</v>
      </c>
      <c r="C12" s="34">
        <f>SUM(D12:F12)</f>
        <v>88</v>
      </c>
      <c r="D12" s="34">
        <f>SUM(D13:D17)-D17</f>
        <v>88</v>
      </c>
      <c r="E12" s="34">
        <f t="shared" ref="E12:G12" si="3">SUM(E13:E17)-E17</f>
        <v>0</v>
      </c>
      <c r="F12" s="34">
        <f t="shared" si="3"/>
        <v>0</v>
      </c>
      <c r="G12" s="34">
        <f t="shared" si="3"/>
        <v>50</v>
      </c>
      <c r="H12" s="33"/>
      <c r="I12" s="132">
        <v>4</v>
      </c>
      <c r="J12" s="33"/>
      <c r="K12" s="40"/>
      <c r="L12" s="41"/>
      <c r="M12" s="36" t="s">
        <v>19</v>
      </c>
      <c r="N12" s="36"/>
      <c r="O12" s="36"/>
      <c r="P12" s="36"/>
      <c r="Q12" s="32">
        <f>IF(ISBLANK(A12),0,1)</f>
        <v>1</v>
      </c>
    </row>
    <row r="13" spans="1:17">
      <c r="A13" s="42" t="s">
        <v>20</v>
      </c>
      <c r="B13" s="37" t="s">
        <v>87</v>
      </c>
      <c r="C13" s="38"/>
      <c r="D13" s="38">
        <v>24</v>
      </c>
      <c r="E13" s="38"/>
      <c r="F13" s="38"/>
      <c r="G13" s="38">
        <v>12</v>
      </c>
      <c r="H13" s="118">
        <f>1/4</f>
        <v>0.25</v>
      </c>
      <c r="I13" s="37"/>
      <c r="J13" s="37">
        <v>3</v>
      </c>
      <c r="K13" s="37" t="s">
        <v>22</v>
      </c>
      <c r="L13" s="39"/>
      <c r="M13" s="39" t="s">
        <v>23</v>
      </c>
      <c r="N13" s="39" t="s">
        <v>96</v>
      </c>
      <c r="O13" s="39"/>
      <c r="P13" s="17" t="s">
        <v>79</v>
      </c>
      <c r="Q13" s="32"/>
    </row>
    <row r="14" spans="1:17">
      <c r="A14" s="42" t="s">
        <v>20</v>
      </c>
      <c r="B14" s="37" t="s">
        <v>88</v>
      </c>
      <c r="C14" s="38"/>
      <c r="D14" s="38">
        <v>16</v>
      </c>
      <c r="E14" s="38"/>
      <c r="F14" s="38"/>
      <c r="G14" s="38">
        <v>8</v>
      </c>
      <c r="H14" s="118">
        <f>1/4</f>
        <v>0.25</v>
      </c>
      <c r="I14" s="37"/>
      <c r="J14" s="37">
        <v>2</v>
      </c>
      <c r="K14" s="37" t="s">
        <v>22</v>
      </c>
      <c r="L14" s="39"/>
      <c r="M14" s="39" t="s">
        <v>23</v>
      </c>
      <c r="N14" s="39" t="s">
        <v>96</v>
      </c>
      <c r="O14" s="39"/>
      <c r="P14" s="17" t="s">
        <v>79</v>
      </c>
      <c r="Q14" s="32"/>
    </row>
    <row r="15" spans="1:17">
      <c r="A15" s="37" t="s">
        <v>20</v>
      </c>
      <c r="B15" s="37" t="s">
        <v>89</v>
      </c>
      <c r="C15" s="38"/>
      <c r="D15" s="38">
        <v>24</v>
      </c>
      <c r="E15" s="38"/>
      <c r="F15" s="38"/>
      <c r="G15" s="38">
        <v>10</v>
      </c>
      <c r="H15" s="118">
        <f>1/4</f>
        <v>0.25</v>
      </c>
      <c r="I15" s="37"/>
      <c r="J15" s="37">
        <v>3</v>
      </c>
      <c r="K15" s="37" t="s">
        <v>22</v>
      </c>
      <c r="L15" s="39"/>
      <c r="M15" s="39" t="s">
        <v>23</v>
      </c>
      <c r="N15" s="39" t="s">
        <v>96</v>
      </c>
      <c r="O15" s="39"/>
      <c r="P15" s="17" t="s">
        <v>79</v>
      </c>
      <c r="Q15" s="32"/>
    </row>
    <row r="16" spans="1:17">
      <c r="A16" s="37"/>
      <c r="B16" s="37" t="s">
        <v>90</v>
      </c>
      <c r="C16" s="38"/>
      <c r="D16" s="38">
        <v>24</v>
      </c>
      <c r="E16" s="38"/>
      <c r="F16" s="38"/>
      <c r="G16" s="38">
        <v>20</v>
      </c>
      <c r="H16" s="118">
        <f>1/4</f>
        <v>0.25</v>
      </c>
      <c r="I16" s="37"/>
      <c r="J16" s="37">
        <v>3</v>
      </c>
      <c r="K16" s="37" t="s">
        <v>22</v>
      </c>
      <c r="L16" s="39"/>
      <c r="M16" s="39" t="s">
        <v>23</v>
      </c>
      <c r="N16" s="39" t="s">
        <v>96</v>
      </c>
      <c r="O16" s="39"/>
      <c r="P16" s="17" t="s">
        <v>79</v>
      </c>
      <c r="Q16" s="32"/>
    </row>
    <row r="17" spans="1:17">
      <c r="A17" s="33" t="s">
        <v>17</v>
      </c>
      <c r="B17" s="33" t="s">
        <v>93</v>
      </c>
      <c r="C17" s="34">
        <f>SUM(D17:F17)</f>
        <v>2</v>
      </c>
      <c r="D17" s="34">
        <f>SUM(D18:D20)</f>
        <v>0</v>
      </c>
      <c r="E17" s="34">
        <f t="shared" ref="E17:G17" si="4">SUM(E18:E20)</f>
        <v>2</v>
      </c>
      <c r="F17" s="34">
        <f t="shared" si="4"/>
        <v>0</v>
      </c>
      <c r="G17" s="34">
        <f t="shared" si="4"/>
        <v>0</v>
      </c>
      <c r="H17" s="33"/>
      <c r="I17" s="33">
        <v>13</v>
      </c>
      <c r="J17" s="40"/>
      <c r="K17" s="40"/>
      <c r="L17" s="41"/>
      <c r="M17" s="36" t="s">
        <v>19</v>
      </c>
      <c r="N17" s="36" t="s">
        <v>19</v>
      </c>
      <c r="O17" s="36"/>
      <c r="P17" s="36"/>
      <c r="Q17" s="32">
        <f>IF(ISBLANK(A17),0,1)</f>
        <v>1</v>
      </c>
    </row>
    <row r="18" spans="1:17">
      <c r="A18" s="118" t="s">
        <v>20</v>
      </c>
      <c r="B18" s="119" t="s">
        <v>94</v>
      </c>
      <c r="C18" s="131"/>
      <c r="D18" s="131"/>
      <c r="E18" s="127">
        <v>2</v>
      </c>
      <c r="F18" s="38"/>
      <c r="G18" s="38"/>
      <c r="H18" s="118"/>
      <c r="I18" s="37"/>
      <c r="J18" s="118">
        <v>1</v>
      </c>
      <c r="K18" s="118" t="s">
        <v>40</v>
      </c>
      <c r="L18" s="39"/>
      <c r="M18" s="39"/>
      <c r="N18" s="39" t="s">
        <v>96</v>
      </c>
      <c r="O18" s="39">
        <v>63</v>
      </c>
      <c r="P18" s="39"/>
      <c r="Q18" s="32"/>
    </row>
    <row r="19" spans="1:17">
      <c r="A19" s="32"/>
      <c r="B19" s="43"/>
      <c r="C19" s="32"/>
      <c r="D19" s="32"/>
      <c r="E19" s="32"/>
      <c r="F19" s="32"/>
      <c r="G19" s="32"/>
      <c r="H19" s="32"/>
      <c r="I19" s="32"/>
      <c r="J19" s="32"/>
    </row>
    <row r="20" spans="1:17" s="1" customFormat="1">
      <c r="A20" s="58" t="s">
        <v>41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7" s="1" customFormat="1" ht="21">
      <c r="A21" s="23"/>
      <c r="B21" s="23"/>
      <c r="C21" s="23"/>
      <c r="D21" s="23"/>
      <c r="E21" s="23"/>
      <c r="F21" s="23"/>
      <c r="G21" s="23"/>
      <c r="H21" s="97"/>
      <c r="I21" s="23"/>
      <c r="J21" s="23"/>
      <c r="K21" s="23"/>
    </row>
    <row r="22" spans="1:17">
      <c r="A22" s="111" t="s">
        <v>95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</row>
    <row r="23" spans="1:17">
      <c r="A23" s="82"/>
      <c r="B23" s="83"/>
      <c r="C23" s="83"/>
      <c r="D23" s="83"/>
      <c r="E23" s="83"/>
      <c r="F23" s="83"/>
      <c r="G23" s="83"/>
      <c r="H23" s="83"/>
      <c r="I23" s="83"/>
      <c r="J23" s="83"/>
      <c r="K23" s="83"/>
    </row>
    <row r="24" spans="1:17">
      <c r="A24" s="58" t="s">
        <v>43</v>
      </c>
      <c r="B24" s="58"/>
      <c r="H24" s="90"/>
      <c r="I24" s="91"/>
      <c r="J24" s="90"/>
    </row>
    <row r="25" spans="1:17">
      <c r="A25" s="58" t="s">
        <v>44</v>
      </c>
      <c r="B25" s="58"/>
      <c r="H25" s="90"/>
      <c r="I25" s="90"/>
      <c r="J25" s="90"/>
    </row>
    <row r="26" spans="1:17">
      <c r="H26" s="90"/>
      <c r="I26" s="90"/>
      <c r="J26" s="90"/>
    </row>
    <row r="27" spans="1:17">
      <c r="H27" s="90"/>
      <c r="I27" s="90"/>
      <c r="J27" s="90"/>
    </row>
    <row r="28" spans="1:17">
      <c r="H28" s="90"/>
      <c r="I28" s="90"/>
      <c r="J28" s="90"/>
    </row>
    <row r="29" spans="1:17">
      <c r="H29" s="90"/>
      <c r="I29" s="91"/>
      <c r="J29" s="90"/>
    </row>
    <row r="30" spans="1:17">
      <c r="H30" s="90"/>
      <c r="I30" s="92"/>
      <c r="J30" s="90"/>
    </row>
    <row r="31" spans="1:17">
      <c r="H31" s="90"/>
      <c r="I31" s="92"/>
      <c r="J31" s="90"/>
    </row>
    <row r="32" spans="1:17">
      <c r="H32" s="90"/>
      <c r="I32" s="92"/>
      <c r="J32" s="90"/>
    </row>
    <row r="33" spans="8:10">
      <c r="H33" s="90"/>
      <c r="I33" s="91"/>
      <c r="J33" s="90"/>
    </row>
    <row r="34" spans="8:10">
      <c r="H34" s="90"/>
      <c r="I34" s="90"/>
      <c r="J34" s="90"/>
    </row>
    <row r="35" spans="8:10">
      <c r="H35" s="90"/>
      <c r="I35" s="90"/>
      <c r="J35" s="90"/>
    </row>
    <row r="36" spans="8:10">
      <c r="H36" s="90"/>
      <c r="I36" s="90"/>
      <c r="J36" s="90"/>
    </row>
    <row r="37" spans="8:10">
      <c r="H37" s="90"/>
      <c r="I37" s="90"/>
      <c r="J37" s="90"/>
    </row>
    <row r="38" spans="8:10">
      <c r="H38" s="90"/>
      <c r="I38" s="91"/>
      <c r="J38" s="90"/>
    </row>
    <row r="39" spans="8:10">
      <c r="H39" s="90"/>
      <c r="I39" s="90"/>
      <c r="J39" s="90"/>
    </row>
    <row r="40" spans="8:10">
      <c r="H40" s="90"/>
      <c r="I40" s="91"/>
      <c r="J40" s="90"/>
    </row>
    <row r="41" spans="8:10">
      <c r="H41" s="90"/>
      <c r="I41" s="90"/>
      <c r="J41" s="90"/>
    </row>
    <row r="42" spans="8:10">
      <c r="H42" s="90"/>
      <c r="I42" s="90"/>
      <c r="J42" s="90"/>
    </row>
    <row r="43" spans="8:10">
      <c r="H43" s="90"/>
      <c r="I43" s="90"/>
      <c r="J43" s="90"/>
    </row>
    <row r="44" spans="8:10">
      <c r="H44" s="90"/>
      <c r="I44" s="90"/>
      <c r="J44" s="90"/>
    </row>
    <row r="45" spans="8:10">
      <c r="H45" s="90"/>
      <c r="I45" s="90"/>
      <c r="J45" s="90"/>
    </row>
    <row r="46" spans="8:10">
      <c r="H46" s="90"/>
      <c r="I46" s="90"/>
      <c r="J46" s="90"/>
    </row>
    <row r="47" spans="8:10">
      <c r="H47" s="90"/>
      <c r="I47" s="90"/>
      <c r="J47" s="90"/>
    </row>
    <row r="48" spans="8:10">
      <c r="H48" s="90"/>
      <c r="I48" s="90"/>
      <c r="J48" s="90"/>
    </row>
  </sheetData>
  <mergeCells count="1">
    <mergeCell ref="A22:K2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AMI28"/>
  <sheetViews>
    <sheetView zoomScale="40" zoomScaleNormal="40" workbookViewId="0">
      <pane ySplit="2" topLeftCell="A3" activePane="bottomLeft" state="frozen"/>
      <selection pane="bottomLeft" activeCell="C30" sqref="C30"/>
    </sheetView>
  </sheetViews>
  <sheetFormatPr baseColWidth="10" defaultColWidth="11.42578125" defaultRowHeight="15"/>
  <cols>
    <col min="1" max="1" width="26.7109375" style="1" customWidth="1"/>
    <col min="2" max="2" width="35.42578125" style="1" customWidth="1"/>
    <col min="3" max="3" width="9" style="1" customWidth="1"/>
    <col min="4" max="4" width="10" style="1" customWidth="1"/>
    <col min="5" max="5" width="8.42578125" style="1" customWidth="1"/>
    <col min="6" max="6" width="7.140625" style="1" customWidth="1"/>
    <col min="7" max="7" width="9.140625" style="1" customWidth="1"/>
    <col min="8" max="8" width="12" style="1" customWidth="1"/>
    <col min="9" max="9" width="16.7109375" style="1" customWidth="1"/>
    <col min="10" max="10" width="28.28515625" style="1" customWidth="1"/>
    <col min="11" max="11" width="25.42578125" style="1" customWidth="1"/>
    <col min="12" max="12" width="30.85546875" style="1" customWidth="1"/>
    <col min="13" max="13" width="22.85546875" style="1" customWidth="1"/>
    <col min="14" max="14" width="24.7109375" style="1" customWidth="1"/>
    <col min="15" max="15" width="19.7109375" style="1" customWidth="1"/>
    <col min="16" max="1023" width="11.42578125" style="1"/>
  </cols>
  <sheetData>
    <row r="1" spans="1:1023" ht="81.75" customHeight="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2" t="s">
        <v>8</v>
      </c>
      <c r="J1" s="5" t="s">
        <v>9</v>
      </c>
      <c r="K1" s="2" t="s">
        <v>97</v>
      </c>
      <c r="L1" s="6" t="s">
        <v>11</v>
      </c>
      <c r="M1" s="6" t="s">
        <v>12</v>
      </c>
      <c r="N1" s="7" t="s">
        <v>98</v>
      </c>
      <c r="O1" s="7" t="s">
        <v>15</v>
      </c>
      <c r="P1" s="7" t="s">
        <v>14</v>
      </c>
    </row>
    <row r="2" spans="1:1023" s="11" customFormat="1" ht="18.75">
      <c r="A2" s="8" t="str">
        <f ca="1">RIGHT(CELL("filename",A$1),LEN(CELL("filename",A$1))-SEARCH("]",CELL("filename",A$1),1))</f>
        <v>MCC S8_FIA</v>
      </c>
      <c r="B2" s="8"/>
      <c r="C2" s="8">
        <f>SUM(D2:F2)</f>
        <v>354</v>
      </c>
      <c r="D2" s="9">
        <f>SUMPRODUCT(D3:D236,$Q3:$Q236)</f>
        <v>302</v>
      </c>
      <c r="E2" s="9">
        <f>SUMPRODUCT(E3:E236,$Q3:$Q236)-E22</f>
        <v>52</v>
      </c>
      <c r="F2" s="9">
        <f>SUMPRODUCT(F3:F236,$Q3:$Q236)-F20</f>
        <v>0</v>
      </c>
      <c r="G2" s="9"/>
      <c r="H2" s="9"/>
      <c r="I2" s="9">
        <f>SUMPRODUCT(I3:I236,$Q3:$Q236)</f>
        <v>30</v>
      </c>
      <c r="J2" s="10"/>
      <c r="K2" s="10"/>
      <c r="L2" s="44"/>
      <c r="M2" s="44"/>
      <c r="N2" s="44"/>
      <c r="O2" s="44"/>
      <c r="P2" s="10"/>
    </row>
    <row r="3" spans="1:1023">
      <c r="A3" s="12" t="s">
        <v>17</v>
      </c>
      <c r="B3" s="12" t="s">
        <v>99</v>
      </c>
      <c r="C3" s="24">
        <f>SUM(D3:F3)</f>
        <v>126</v>
      </c>
      <c r="D3" s="24">
        <f>SUM(D4:D8)-D8</f>
        <v>126</v>
      </c>
      <c r="E3" s="24">
        <f t="shared" ref="E3:F3" si="0">SUM(E4:E8)-E8</f>
        <v>0</v>
      </c>
      <c r="F3" s="24">
        <f t="shared" si="0"/>
        <v>0</v>
      </c>
      <c r="G3" s="24">
        <f>SUM(G4:G8)-G8</f>
        <v>52</v>
      </c>
      <c r="H3" s="12"/>
      <c r="I3" s="12">
        <v>7</v>
      </c>
      <c r="J3" s="12"/>
      <c r="K3" s="12"/>
      <c r="L3" s="13"/>
      <c r="M3" s="14" t="s">
        <v>19</v>
      </c>
      <c r="N3" s="14" t="s">
        <v>100</v>
      </c>
      <c r="O3" s="14"/>
      <c r="P3" s="14"/>
      <c r="Q3" s="1">
        <f>IF(ISBLANK(A3),0,1)</f>
        <v>1</v>
      </c>
    </row>
    <row r="4" spans="1:1023">
      <c r="A4" s="15" t="s">
        <v>20</v>
      </c>
      <c r="B4" s="45" t="s">
        <v>101</v>
      </c>
      <c r="C4" s="16"/>
      <c r="D4" s="16">
        <v>32</v>
      </c>
      <c r="E4" s="16"/>
      <c r="F4" s="16"/>
      <c r="G4" s="16">
        <v>15</v>
      </c>
      <c r="H4" s="139">
        <f>2/7</f>
        <v>0.2857142857142857</v>
      </c>
      <c r="I4" s="15"/>
      <c r="J4" s="15">
        <v>3</v>
      </c>
      <c r="K4" s="15" t="s">
        <v>22</v>
      </c>
      <c r="L4" s="17"/>
      <c r="M4" s="17" t="s">
        <v>23</v>
      </c>
      <c r="N4" s="46" t="s">
        <v>100</v>
      </c>
      <c r="O4" s="17">
        <v>61</v>
      </c>
      <c r="P4" s="17" t="s">
        <v>79</v>
      </c>
    </row>
    <row r="5" spans="1:1023">
      <c r="A5" s="15" t="s">
        <v>20</v>
      </c>
      <c r="B5" s="47" t="s">
        <v>102</v>
      </c>
      <c r="C5" s="16"/>
      <c r="D5" s="16">
        <v>32</v>
      </c>
      <c r="E5" s="16"/>
      <c r="F5" s="16"/>
      <c r="G5" s="16">
        <v>15</v>
      </c>
      <c r="H5" s="139">
        <f>2/7</f>
        <v>0.2857142857142857</v>
      </c>
      <c r="I5" s="15"/>
      <c r="J5" s="15">
        <v>3</v>
      </c>
      <c r="K5" s="15" t="s">
        <v>22</v>
      </c>
      <c r="L5" s="17"/>
      <c r="M5" s="17" t="s">
        <v>23</v>
      </c>
      <c r="N5" s="46" t="s">
        <v>100</v>
      </c>
      <c r="O5" s="17">
        <v>63</v>
      </c>
      <c r="P5" s="17" t="s">
        <v>79</v>
      </c>
    </row>
    <row r="6" spans="1:1023">
      <c r="A6" s="15" t="s">
        <v>20</v>
      </c>
      <c r="B6" s="47" t="s">
        <v>103</v>
      </c>
      <c r="C6" s="16"/>
      <c r="D6" s="16">
        <v>24</v>
      </c>
      <c r="E6" s="16"/>
      <c r="F6" s="16"/>
      <c r="G6" s="16">
        <v>12</v>
      </c>
      <c r="H6" s="139">
        <f>1/7</f>
        <v>0.14285714285714285</v>
      </c>
      <c r="I6" s="15"/>
      <c r="J6" s="133">
        <v>3</v>
      </c>
      <c r="K6" s="15" t="s">
        <v>22</v>
      </c>
      <c r="L6" s="17"/>
      <c r="M6" s="17" t="s">
        <v>23</v>
      </c>
      <c r="N6" s="46" t="s">
        <v>100</v>
      </c>
      <c r="O6" s="17">
        <v>63</v>
      </c>
      <c r="P6" s="17" t="s">
        <v>79</v>
      </c>
    </row>
    <row r="7" spans="1:1023">
      <c r="A7" s="15" t="s">
        <v>20</v>
      </c>
      <c r="B7" s="47" t="s">
        <v>104</v>
      </c>
      <c r="C7" s="16"/>
      <c r="D7" s="16">
        <v>38</v>
      </c>
      <c r="E7" s="16"/>
      <c r="F7" s="16"/>
      <c r="G7" s="16">
        <v>10</v>
      </c>
      <c r="H7" s="139">
        <f>2/7</f>
        <v>0.2857142857142857</v>
      </c>
      <c r="I7" s="15"/>
      <c r="J7" s="133">
        <v>3</v>
      </c>
      <c r="K7" s="15" t="s">
        <v>22</v>
      </c>
      <c r="L7" s="17"/>
      <c r="M7" s="17" t="s">
        <v>23</v>
      </c>
      <c r="N7" s="46" t="s">
        <v>100</v>
      </c>
      <c r="O7" s="17">
        <v>63</v>
      </c>
      <c r="P7" s="17" t="s">
        <v>79</v>
      </c>
    </row>
    <row r="8" spans="1:1023">
      <c r="A8" s="12" t="s">
        <v>17</v>
      </c>
      <c r="B8" s="12" t="s">
        <v>105</v>
      </c>
      <c r="C8" s="24">
        <f>SUM(D8:F8)</f>
        <v>104</v>
      </c>
      <c r="D8" s="24">
        <f>SUM(D9:D12)-D12</f>
        <v>104</v>
      </c>
      <c r="E8" s="24">
        <f t="shared" ref="E8:G8" si="1">SUM(E9:E12)-E12</f>
        <v>0</v>
      </c>
      <c r="F8" s="24">
        <f t="shared" si="1"/>
        <v>0</v>
      </c>
      <c r="G8" s="24">
        <f t="shared" si="1"/>
        <v>57</v>
      </c>
      <c r="H8" s="12"/>
      <c r="I8" s="12">
        <v>6</v>
      </c>
      <c r="J8" s="12"/>
      <c r="K8" s="18"/>
      <c r="L8" s="13"/>
      <c r="M8" s="14" t="s">
        <v>19</v>
      </c>
      <c r="N8" s="14" t="s">
        <v>100</v>
      </c>
      <c r="O8" s="14"/>
      <c r="P8" s="14"/>
      <c r="Q8" s="1">
        <f>IF(ISBLANK(A8),0,1)</f>
        <v>1</v>
      </c>
    </row>
    <row r="9" spans="1:1023">
      <c r="A9" s="15" t="s">
        <v>20</v>
      </c>
      <c r="B9" s="47" t="s">
        <v>106</v>
      </c>
      <c r="C9" s="16"/>
      <c r="D9" s="16">
        <v>36</v>
      </c>
      <c r="E9" s="16"/>
      <c r="F9" s="16"/>
      <c r="G9" s="16">
        <v>20</v>
      </c>
      <c r="H9" s="138">
        <f>2/6</f>
        <v>0.33333333333333331</v>
      </c>
      <c r="I9" s="20"/>
      <c r="J9" s="15">
        <v>3</v>
      </c>
      <c r="K9" s="15" t="s">
        <v>22</v>
      </c>
      <c r="L9" s="17"/>
      <c r="M9" s="17" t="s">
        <v>23</v>
      </c>
      <c r="N9" s="46" t="s">
        <v>100</v>
      </c>
      <c r="O9" s="17">
        <v>27</v>
      </c>
      <c r="P9" s="17" t="s">
        <v>79</v>
      </c>
    </row>
    <row r="10" spans="1:1023">
      <c r="A10" s="15" t="s">
        <v>20</v>
      </c>
      <c r="B10" s="47" t="s">
        <v>107</v>
      </c>
      <c r="C10" s="16"/>
      <c r="D10" s="16">
        <v>44</v>
      </c>
      <c r="E10" s="16"/>
      <c r="F10" s="16"/>
      <c r="G10" s="16">
        <v>25</v>
      </c>
      <c r="H10" s="138">
        <f t="shared" ref="H10:H11" si="2">2/6</f>
        <v>0.33333333333333331</v>
      </c>
      <c r="I10" s="20"/>
      <c r="J10" s="15">
        <v>3</v>
      </c>
      <c r="K10" s="15" t="s">
        <v>22</v>
      </c>
      <c r="L10" s="17"/>
      <c r="M10" s="17" t="s">
        <v>23</v>
      </c>
      <c r="N10" s="46" t="s">
        <v>100</v>
      </c>
      <c r="O10" s="17">
        <v>27</v>
      </c>
      <c r="P10" s="17" t="s">
        <v>79</v>
      </c>
    </row>
    <row r="11" spans="1:1023">
      <c r="A11" s="15" t="s">
        <v>20</v>
      </c>
      <c r="B11" s="47" t="s">
        <v>108</v>
      </c>
      <c r="C11" s="16"/>
      <c r="D11" s="16">
        <v>24</v>
      </c>
      <c r="E11" s="16"/>
      <c r="F11" s="16"/>
      <c r="G11" s="16">
        <v>12</v>
      </c>
      <c r="H11" s="138">
        <f t="shared" si="2"/>
        <v>0.33333333333333331</v>
      </c>
      <c r="I11" s="20"/>
      <c r="J11" s="15">
        <v>3</v>
      </c>
      <c r="K11" s="15" t="s">
        <v>22</v>
      </c>
      <c r="L11" s="17"/>
      <c r="M11" s="17" t="s">
        <v>23</v>
      </c>
      <c r="N11" s="46" t="s">
        <v>100</v>
      </c>
      <c r="O11" s="17">
        <v>27</v>
      </c>
      <c r="P11" s="17" t="s">
        <v>79</v>
      </c>
    </row>
    <row r="12" spans="1:1023">
      <c r="A12" s="12" t="s">
        <v>17</v>
      </c>
      <c r="B12" s="12" t="s">
        <v>109</v>
      </c>
      <c r="C12" s="24">
        <f>SUM(D12:F12)</f>
        <v>72</v>
      </c>
      <c r="D12" s="24">
        <f>SUM(D13:D18)-D18</f>
        <v>72</v>
      </c>
      <c r="E12" s="24">
        <f t="shared" ref="E12:G12" si="3">SUM(E13:E18)-E18</f>
        <v>0</v>
      </c>
      <c r="F12" s="24">
        <f t="shared" si="3"/>
        <v>0</v>
      </c>
      <c r="G12" s="24">
        <f t="shared" si="3"/>
        <v>38</v>
      </c>
      <c r="H12" s="12"/>
      <c r="I12" s="12">
        <v>4</v>
      </c>
      <c r="J12" s="12"/>
      <c r="K12" s="18"/>
      <c r="L12" s="13"/>
      <c r="M12" s="14" t="s">
        <v>19</v>
      </c>
      <c r="N12" s="14" t="s">
        <v>100</v>
      </c>
      <c r="O12" s="14"/>
      <c r="P12" s="14"/>
      <c r="Q12" s="1">
        <f>IF(ISBLANK(A12),0,1)</f>
        <v>1</v>
      </c>
    </row>
    <row r="13" spans="1:1023">
      <c r="A13" s="15" t="s">
        <v>20</v>
      </c>
      <c r="B13" s="47" t="s">
        <v>110</v>
      </c>
      <c r="C13" s="16"/>
      <c r="D13" s="16">
        <v>20</v>
      </c>
      <c r="E13" s="16"/>
      <c r="F13" s="16"/>
      <c r="G13" s="16">
        <v>10</v>
      </c>
      <c r="H13" s="133">
        <f>1/4</f>
        <v>0.25</v>
      </c>
      <c r="I13" s="108"/>
      <c r="J13" s="15">
        <v>2</v>
      </c>
      <c r="K13" s="15" t="s">
        <v>22</v>
      </c>
      <c r="L13" s="17"/>
      <c r="M13" s="17" t="s">
        <v>23</v>
      </c>
      <c r="N13" s="46" t="s">
        <v>100</v>
      </c>
      <c r="O13" s="17"/>
      <c r="P13" s="17" t="s">
        <v>79</v>
      </c>
    </row>
    <row r="14" spans="1:1023" s="84" customFormat="1">
      <c r="A14" s="133" t="s">
        <v>20</v>
      </c>
      <c r="B14" s="134" t="s">
        <v>111</v>
      </c>
      <c r="C14" s="124"/>
      <c r="D14" s="124">
        <v>8</v>
      </c>
      <c r="E14" s="124"/>
      <c r="F14" s="124"/>
      <c r="G14" s="124">
        <v>5</v>
      </c>
      <c r="H14" s="135">
        <f>1/8</f>
        <v>0.125</v>
      </c>
      <c r="I14" s="136"/>
      <c r="J14" s="137">
        <v>1</v>
      </c>
      <c r="K14" s="133" t="s">
        <v>22</v>
      </c>
      <c r="L14" s="142"/>
      <c r="M14" s="142"/>
      <c r="N14" s="143" t="s">
        <v>112</v>
      </c>
      <c r="O14" s="142"/>
      <c r="P14" s="142" t="s">
        <v>79</v>
      </c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2"/>
      <c r="EB14" s="122"/>
      <c r="EC14" s="122"/>
      <c r="ED14" s="122"/>
      <c r="EE14" s="122"/>
      <c r="EF14" s="122"/>
      <c r="EG14" s="122"/>
      <c r="EH14" s="122"/>
      <c r="EI14" s="122"/>
      <c r="EJ14" s="122"/>
      <c r="EK14" s="122"/>
      <c r="EL14" s="122"/>
      <c r="EM14" s="122"/>
      <c r="EN14" s="122"/>
      <c r="EO14" s="122"/>
      <c r="EP14" s="122"/>
      <c r="EQ14" s="122"/>
      <c r="ER14" s="122"/>
      <c r="ES14" s="122"/>
      <c r="ET14" s="122"/>
      <c r="EU14" s="122"/>
      <c r="EV14" s="122"/>
      <c r="EW14" s="122"/>
      <c r="EX14" s="122"/>
      <c r="EY14" s="122"/>
      <c r="EZ14" s="122"/>
      <c r="FA14" s="122"/>
      <c r="FB14" s="122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  <c r="FQ14" s="122"/>
      <c r="FR14" s="122"/>
      <c r="FS14" s="122"/>
      <c r="FT14" s="122"/>
      <c r="FU14" s="122"/>
      <c r="FV14" s="122"/>
      <c r="FW14" s="122"/>
      <c r="FX14" s="122"/>
      <c r="FY14" s="122"/>
      <c r="FZ14" s="122"/>
      <c r="GA14" s="122"/>
      <c r="GB14" s="122"/>
      <c r="GC14" s="122"/>
      <c r="GD14" s="122"/>
      <c r="GE14" s="122"/>
      <c r="GF14" s="122"/>
      <c r="GG14" s="122"/>
      <c r="GH14" s="122"/>
      <c r="GI14" s="122"/>
      <c r="GJ14" s="122"/>
      <c r="GK14" s="122"/>
      <c r="GL14" s="122"/>
      <c r="GM14" s="122"/>
      <c r="GN14" s="122"/>
      <c r="GO14" s="122"/>
      <c r="GP14" s="122"/>
      <c r="GQ14" s="122"/>
      <c r="GR14" s="122"/>
      <c r="GS14" s="122"/>
      <c r="GT14" s="122"/>
      <c r="GU14" s="122"/>
      <c r="GV14" s="122"/>
      <c r="GW14" s="122"/>
      <c r="GX14" s="122"/>
      <c r="GY14" s="122"/>
      <c r="GZ14" s="122"/>
      <c r="HA14" s="122"/>
      <c r="HB14" s="122"/>
      <c r="HC14" s="122"/>
      <c r="HD14" s="122"/>
      <c r="HE14" s="122"/>
      <c r="HF14" s="122"/>
      <c r="HG14" s="122"/>
      <c r="HH14" s="122"/>
      <c r="HI14" s="122"/>
      <c r="HJ14" s="122"/>
      <c r="HK14" s="122"/>
      <c r="HL14" s="122"/>
      <c r="HM14" s="122"/>
      <c r="HN14" s="122"/>
      <c r="HO14" s="122"/>
      <c r="HP14" s="122"/>
      <c r="HQ14" s="122"/>
      <c r="HR14" s="122"/>
      <c r="HS14" s="122"/>
      <c r="HT14" s="122"/>
      <c r="HU14" s="122"/>
      <c r="HV14" s="122"/>
      <c r="HW14" s="122"/>
      <c r="HX14" s="122"/>
      <c r="HY14" s="122"/>
      <c r="HZ14" s="122"/>
      <c r="IA14" s="122"/>
      <c r="IB14" s="122"/>
      <c r="IC14" s="122"/>
      <c r="ID14" s="122"/>
      <c r="IE14" s="122"/>
      <c r="IF14" s="122"/>
      <c r="IG14" s="122"/>
      <c r="IH14" s="122"/>
      <c r="II14" s="122"/>
      <c r="IJ14" s="122"/>
      <c r="IK14" s="122"/>
      <c r="IL14" s="122"/>
      <c r="IM14" s="122"/>
      <c r="IN14" s="122"/>
      <c r="IO14" s="122"/>
      <c r="IP14" s="122"/>
      <c r="IQ14" s="122"/>
      <c r="IR14" s="122"/>
      <c r="IS14" s="122"/>
      <c r="IT14" s="122"/>
      <c r="IU14" s="122"/>
      <c r="IV14" s="122"/>
      <c r="IW14" s="122"/>
      <c r="IX14" s="122"/>
      <c r="IY14" s="122"/>
      <c r="IZ14" s="122"/>
      <c r="JA14" s="122"/>
      <c r="JB14" s="122"/>
      <c r="JC14" s="122"/>
      <c r="JD14" s="122"/>
      <c r="JE14" s="122"/>
      <c r="JF14" s="122"/>
      <c r="JG14" s="122"/>
      <c r="JH14" s="122"/>
      <c r="JI14" s="122"/>
      <c r="JJ14" s="122"/>
      <c r="JK14" s="122"/>
      <c r="JL14" s="122"/>
      <c r="JM14" s="122"/>
      <c r="JN14" s="122"/>
      <c r="JO14" s="122"/>
      <c r="JP14" s="122"/>
      <c r="JQ14" s="122"/>
      <c r="JR14" s="122"/>
      <c r="JS14" s="122"/>
      <c r="JT14" s="122"/>
      <c r="JU14" s="122"/>
      <c r="JV14" s="122"/>
      <c r="JW14" s="122"/>
      <c r="JX14" s="122"/>
      <c r="JY14" s="122"/>
      <c r="JZ14" s="122"/>
      <c r="KA14" s="122"/>
      <c r="KB14" s="122"/>
      <c r="KC14" s="122"/>
      <c r="KD14" s="122"/>
      <c r="KE14" s="122"/>
      <c r="KF14" s="122"/>
      <c r="KG14" s="122"/>
      <c r="KH14" s="122"/>
      <c r="KI14" s="122"/>
      <c r="KJ14" s="122"/>
      <c r="KK14" s="122"/>
      <c r="KL14" s="122"/>
      <c r="KM14" s="122"/>
      <c r="KN14" s="122"/>
      <c r="KO14" s="122"/>
      <c r="KP14" s="122"/>
      <c r="KQ14" s="122"/>
      <c r="KR14" s="122"/>
      <c r="KS14" s="122"/>
      <c r="KT14" s="122"/>
      <c r="KU14" s="122"/>
      <c r="KV14" s="122"/>
      <c r="KW14" s="122"/>
      <c r="KX14" s="122"/>
      <c r="KY14" s="122"/>
      <c r="KZ14" s="122"/>
      <c r="LA14" s="122"/>
      <c r="LB14" s="122"/>
      <c r="LC14" s="122"/>
      <c r="LD14" s="122"/>
      <c r="LE14" s="122"/>
      <c r="LF14" s="122"/>
      <c r="LG14" s="122"/>
      <c r="LH14" s="122"/>
      <c r="LI14" s="122"/>
      <c r="LJ14" s="122"/>
      <c r="LK14" s="122"/>
      <c r="LL14" s="122"/>
      <c r="LM14" s="122"/>
      <c r="LN14" s="122"/>
      <c r="LO14" s="122"/>
      <c r="LP14" s="122"/>
      <c r="LQ14" s="122"/>
      <c r="LR14" s="122"/>
      <c r="LS14" s="122"/>
      <c r="LT14" s="122"/>
      <c r="LU14" s="122"/>
      <c r="LV14" s="122"/>
      <c r="LW14" s="122"/>
      <c r="LX14" s="122"/>
      <c r="LY14" s="122"/>
      <c r="LZ14" s="122"/>
      <c r="MA14" s="122"/>
      <c r="MB14" s="122"/>
      <c r="MC14" s="122"/>
      <c r="MD14" s="122"/>
      <c r="ME14" s="122"/>
      <c r="MF14" s="122"/>
      <c r="MG14" s="122"/>
      <c r="MH14" s="122"/>
      <c r="MI14" s="122"/>
      <c r="MJ14" s="122"/>
      <c r="MK14" s="122"/>
      <c r="ML14" s="122"/>
      <c r="MM14" s="122"/>
      <c r="MN14" s="122"/>
      <c r="MO14" s="122"/>
      <c r="MP14" s="122"/>
      <c r="MQ14" s="122"/>
      <c r="MR14" s="122"/>
      <c r="MS14" s="122"/>
      <c r="MT14" s="122"/>
      <c r="MU14" s="122"/>
      <c r="MV14" s="122"/>
      <c r="MW14" s="122"/>
      <c r="MX14" s="122"/>
      <c r="MY14" s="122"/>
      <c r="MZ14" s="122"/>
      <c r="NA14" s="122"/>
      <c r="NB14" s="122"/>
      <c r="NC14" s="122"/>
      <c r="ND14" s="122"/>
      <c r="NE14" s="122"/>
      <c r="NF14" s="122"/>
      <c r="NG14" s="122"/>
      <c r="NH14" s="122"/>
      <c r="NI14" s="122"/>
      <c r="NJ14" s="122"/>
      <c r="NK14" s="122"/>
      <c r="NL14" s="122"/>
      <c r="NM14" s="122"/>
      <c r="NN14" s="122"/>
      <c r="NO14" s="122"/>
      <c r="NP14" s="122"/>
      <c r="NQ14" s="122"/>
      <c r="NR14" s="122"/>
      <c r="NS14" s="122"/>
      <c r="NT14" s="122"/>
      <c r="NU14" s="122"/>
      <c r="NV14" s="122"/>
      <c r="NW14" s="122"/>
      <c r="NX14" s="122"/>
      <c r="NY14" s="122"/>
      <c r="NZ14" s="122"/>
      <c r="OA14" s="122"/>
      <c r="OB14" s="122"/>
      <c r="OC14" s="122"/>
      <c r="OD14" s="122"/>
      <c r="OE14" s="122"/>
      <c r="OF14" s="122"/>
      <c r="OG14" s="122"/>
      <c r="OH14" s="122"/>
      <c r="OI14" s="122"/>
      <c r="OJ14" s="122"/>
      <c r="OK14" s="122"/>
      <c r="OL14" s="122"/>
      <c r="OM14" s="122"/>
      <c r="ON14" s="122"/>
      <c r="OO14" s="122"/>
      <c r="OP14" s="122"/>
      <c r="OQ14" s="122"/>
      <c r="OR14" s="122"/>
      <c r="OS14" s="122"/>
      <c r="OT14" s="122"/>
      <c r="OU14" s="122"/>
      <c r="OV14" s="122"/>
      <c r="OW14" s="122"/>
      <c r="OX14" s="122"/>
      <c r="OY14" s="122"/>
      <c r="OZ14" s="122"/>
      <c r="PA14" s="122"/>
      <c r="PB14" s="122"/>
      <c r="PC14" s="122"/>
      <c r="PD14" s="122"/>
      <c r="PE14" s="122"/>
      <c r="PF14" s="122"/>
      <c r="PG14" s="122"/>
      <c r="PH14" s="122"/>
      <c r="PI14" s="122"/>
      <c r="PJ14" s="122"/>
      <c r="PK14" s="122"/>
      <c r="PL14" s="122"/>
      <c r="PM14" s="122"/>
      <c r="PN14" s="122"/>
      <c r="PO14" s="122"/>
      <c r="PP14" s="122"/>
      <c r="PQ14" s="122"/>
      <c r="PR14" s="122"/>
      <c r="PS14" s="122"/>
      <c r="PT14" s="122"/>
      <c r="PU14" s="122"/>
      <c r="PV14" s="122"/>
      <c r="PW14" s="122"/>
      <c r="PX14" s="122"/>
      <c r="PY14" s="122"/>
      <c r="PZ14" s="122"/>
      <c r="QA14" s="122"/>
      <c r="QB14" s="122"/>
      <c r="QC14" s="122"/>
      <c r="QD14" s="122"/>
      <c r="QE14" s="122"/>
      <c r="QF14" s="122"/>
      <c r="QG14" s="122"/>
      <c r="QH14" s="122"/>
      <c r="QI14" s="122"/>
      <c r="QJ14" s="122"/>
      <c r="QK14" s="122"/>
      <c r="QL14" s="122"/>
      <c r="QM14" s="122"/>
      <c r="QN14" s="122"/>
      <c r="QO14" s="122"/>
      <c r="QP14" s="122"/>
      <c r="QQ14" s="122"/>
      <c r="QR14" s="122"/>
      <c r="QS14" s="122"/>
      <c r="QT14" s="122"/>
      <c r="QU14" s="122"/>
      <c r="QV14" s="122"/>
      <c r="QW14" s="122"/>
      <c r="QX14" s="122"/>
      <c r="QY14" s="122"/>
      <c r="QZ14" s="122"/>
      <c r="RA14" s="122"/>
      <c r="RB14" s="122"/>
      <c r="RC14" s="122"/>
      <c r="RD14" s="122"/>
      <c r="RE14" s="122"/>
      <c r="RF14" s="122"/>
      <c r="RG14" s="122"/>
      <c r="RH14" s="122"/>
      <c r="RI14" s="122"/>
      <c r="RJ14" s="122"/>
      <c r="RK14" s="122"/>
      <c r="RL14" s="122"/>
      <c r="RM14" s="122"/>
      <c r="RN14" s="122"/>
      <c r="RO14" s="122"/>
      <c r="RP14" s="122"/>
      <c r="RQ14" s="122"/>
      <c r="RR14" s="122"/>
      <c r="RS14" s="122"/>
      <c r="RT14" s="122"/>
      <c r="RU14" s="122"/>
      <c r="RV14" s="122"/>
      <c r="RW14" s="122"/>
      <c r="RX14" s="122"/>
      <c r="RY14" s="122"/>
      <c r="RZ14" s="122"/>
      <c r="SA14" s="122"/>
      <c r="SB14" s="122"/>
      <c r="SC14" s="122"/>
      <c r="SD14" s="122"/>
      <c r="SE14" s="122"/>
      <c r="SF14" s="122"/>
      <c r="SG14" s="122"/>
      <c r="SH14" s="122"/>
      <c r="SI14" s="122"/>
      <c r="SJ14" s="122"/>
      <c r="SK14" s="122"/>
      <c r="SL14" s="122"/>
      <c r="SM14" s="122"/>
      <c r="SN14" s="122"/>
      <c r="SO14" s="122"/>
      <c r="SP14" s="122"/>
      <c r="SQ14" s="122"/>
      <c r="SR14" s="122"/>
      <c r="SS14" s="122"/>
      <c r="ST14" s="122"/>
      <c r="SU14" s="122"/>
      <c r="SV14" s="122"/>
      <c r="SW14" s="122"/>
      <c r="SX14" s="122"/>
      <c r="SY14" s="122"/>
      <c r="SZ14" s="122"/>
      <c r="TA14" s="122"/>
      <c r="TB14" s="122"/>
      <c r="TC14" s="122"/>
      <c r="TD14" s="122"/>
      <c r="TE14" s="122"/>
      <c r="TF14" s="122"/>
      <c r="TG14" s="122"/>
      <c r="TH14" s="122"/>
      <c r="TI14" s="122"/>
      <c r="TJ14" s="122"/>
      <c r="TK14" s="122"/>
      <c r="TL14" s="122"/>
      <c r="TM14" s="122"/>
      <c r="TN14" s="122"/>
      <c r="TO14" s="122"/>
      <c r="TP14" s="122"/>
      <c r="TQ14" s="122"/>
      <c r="TR14" s="122"/>
      <c r="TS14" s="122"/>
      <c r="TT14" s="122"/>
      <c r="TU14" s="122"/>
      <c r="TV14" s="122"/>
      <c r="TW14" s="122"/>
      <c r="TX14" s="122"/>
      <c r="TY14" s="122"/>
      <c r="TZ14" s="122"/>
      <c r="UA14" s="122"/>
      <c r="UB14" s="122"/>
      <c r="UC14" s="122"/>
      <c r="UD14" s="122"/>
      <c r="UE14" s="122"/>
      <c r="UF14" s="122"/>
      <c r="UG14" s="122"/>
      <c r="UH14" s="122"/>
      <c r="UI14" s="122"/>
      <c r="UJ14" s="122"/>
      <c r="UK14" s="122"/>
      <c r="UL14" s="122"/>
      <c r="UM14" s="122"/>
      <c r="UN14" s="122"/>
      <c r="UO14" s="122"/>
      <c r="UP14" s="122"/>
      <c r="UQ14" s="122"/>
      <c r="UR14" s="122"/>
      <c r="US14" s="122"/>
      <c r="UT14" s="122"/>
      <c r="UU14" s="122"/>
      <c r="UV14" s="122"/>
      <c r="UW14" s="122"/>
      <c r="UX14" s="122"/>
      <c r="UY14" s="122"/>
      <c r="UZ14" s="122"/>
      <c r="VA14" s="122"/>
      <c r="VB14" s="122"/>
      <c r="VC14" s="122"/>
      <c r="VD14" s="122"/>
      <c r="VE14" s="122"/>
      <c r="VF14" s="122"/>
      <c r="VG14" s="122"/>
      <c r="VH14" s="122"/>
      <c r="VI14" s="122"/>
      <c r="VJ14" s="122"/>
      <c r="VK14" s="122"/>
      <c r="VL14" s="122"/>
      <c r="VM14" s="122"/>
      <c r="VN14" s="122"/>
      <c r="VO14" s="122"/>
      <c r="VP14" s="122"/>
      <c r="VQ14" s="122"/>
      <c r="VR14" s="122"/>
      <c r="VS14" s="122"/>
      <c r="VT14" s="122"/>
      <c r="VU14" s="122"/>
      <c r="VV14" s="122"/>
      <c r="VW14" s="122"/>
      <c r="VX14" s="122"/>
      <c r="VY14" s="122"/>
      <c r="VZ14" s="122"/>
      <c r="WA14" s="122"/>
      <c r="WB14" s="122"/>
      <c r="WC14" s="122"/>
      <c r="WD14" s="122"/>
      <c r="WE14" s="122"/>
      <c r="WF14" s="122"/>
      <c r="WG14" s="122"/>
      <c r="WH14" s="122"/>
      <c r="WI14" s="122"/>
      <c r="WJ14" s="122"/>
      <c r="WK14" s="122"/>
      <c r="WL14" s="122"/>
      <c r="WM14" s="122"/>
      <c r="WN14" s="122"/>
      <c r="WO14" s="122"/>
      <c r="WP14" s="122"/>
      <c r="WQ14" s="122"/>
      <c r="WR14" s="122"/>
      <c r="WS14" s="122"/>
      <c r="WT14" s="122"/>
      <c r="WU14" s="122"/>
      <c r="WV14" s="122"/>
      <c r="WW14" s="122"/>
      <c r="WX14" s="122"/>
      <c r="WY14" s="122"/>
      <c r="WZ14" s="122"/>
      <c r="XA14" s="122"/>
      <c r="XB14" s="122"/>
      <c r="XC14" s="122"/>
      <c r="XD14" s="122"/>
      <c r="XE14" s="122"/>
      <c r="XF14" s="122"/>
      <c r="XG14" s="122"/>
      <c r="XH14" s="122"/>
      <c r="XI14" s="122"/>
      <c r="XJ14" s="122"/>
      <c r="XK14" s="122"/>
      <c r="XL14" s="122"/>
      <c r="XM14" s="122"/>
      <c r="XN14" s="122"/>
      <c r="XO14" s="122"/>
      <c r="XP14" s="122"/>
      <c r="XQ14" s="122"/>
      <c r="XR14" s="122"/>
      <c r="XS14" s="122"/>
      <c r="XT14" s="122"/>
      <c r="XU14" s="122"/>
      <c r="XV14" s="122"/>
      <c r="XW14" s="122"/>
      <c r="XX14" s="122"/>
      <c r="XY14" s="122"/>
      <c r="XZ14" s="122"/>
      <c r="YA14" s="122"/>
      <c r="YB14" s="122"/>
      <c r="YC14" s="122"/>
      <c r="YD14" s="122"/>
      <c r="YE14" s="122"/>
      <c r="YF14" s="122"/>
      <c r="YG14" s="122"/>
      <c r="YH14" s="122"/>
      <c r="YI14" s="122"/>
      <c r="YJ14" s="122"/>
      <c r="YK14" s="122"/>
      <c r="YL14" s="122"/>
      <c r="YM14" s="122"/>
      <c r="YN14" s="122"/>
      <c r="YO14" s="122"/>
      <c r="YP14" s="122"/>
      <c r="YQ14" s="122"/>
      <c r="YR14" s="122"/>
      <c r="YS14" s="122"/>
      <c r="YT14" s="122"/>
      <c r="YU14" s="122"/>
      <c r="YV14" s="122"/>
      <c r="YW14" s="122"/>
      <c r="YX14" s="122"/>
      <c r="YY14" s="122"/>
      <c r="YZ14" s="122"/>
      <c r="ZA14" s="122"/>
      <c r="ZB14" s="122"/>
      <c r="ZC14" s="122"/>
      <c r="ZD14" s="122"/>
      <c r="ZE14" s="122"/>
      <c r="ZF14" s="122"/>
      <c r="ZG14" s="122"/>
      <c r="ZH14" s="122"/>
      <c r="ZI14" s="122"/>
      <c r="ZJ14" s="122"/>
      <c r="ZK14" s="122"/>
      <c r="ZL14" s="122"/>
      <c r="ZM14" s="122"/>
      <c r="ZN14" s="122"/>
      <c r="ZO14" s="122"/>
      <c r="ZP14" s="122"/>
      <c r="ZQ14" s="122"/>
      <c r="ZR14" s="122"/>
      <c r="ZS14" s="122"/>
      <c r="ZT14" s="122"/>
      <c r="ZU14" s="122"/>
      <c r="ZV14" s="122"/>
      <c r="ZW14" s="122"/>
      <c r="ZX14" s="122"/>
      <c r="ZY14" s="122"/>
      <c r="ZZ14" s="122"/>
      <c r="AAA14" s="122"/>
      <c r="AAB14" s="122"/>
      <c r="AAC14" s="122"/>
      <c r="AAD14" s="122"/>
      <c r="AAE14" s="122"/>
      <c r="AAF14" s="122"/>
      <c r="AAG14" s="122"/>
      <c r="AAH14" s="122"/>
      <c r="AAI14" s="122"/>
      <c r="AAJ14" s="122"/>
      <c r="AAK14" s="122"/>
      <c r="AAL14" s="122"/>
      <c r="AAM14" s="122"/>
      <c r="AAN14" s="122"/>
      <c r="AAO14" s="122"/>
      <c r="AAP14" s="122"/>
      <c r="AAQ14" s="122"/>
      <c r="AAR14" s="122"/>
      <c r="AAS14" s="122"/>
      <c r="AAT14" s="122"/>
      <c r="AAU14" s="122"/>
      <c r="AAV14" s="122"/>
      <c r="AAW14" s="122"/>
      <c r="AAX14" s="122"/>
      <c r="AAY14" s="122"/>
      <c r="AAZ14" s="122"/>
      <c r="ABA14" s="122"/>
      <c r="ABB14" s="122"/>
      <c r="ABC14" s="122"/>
      <c r="ABD14" s="122"/>
      <c r="ABE14" s="122"/>
      <c r="ABF14" s="122"/>
      <c r="ABG14" s="122"/>
      <c r="ABH14" s="122"/>
      <c r="ABI14" s="122"/>
      <c r="ABJ14" s="122"/>
      <c r="ABK14" s="122"/>
      <c r="ABL14" s="122"/>
      <c r="ABM14" s="122"/>
      <c r="ABN14" s="122"/>
      <c r="ABO14" s="122"/>
      <c r="ABP14" s="122"/>
      <c r="ABQ14" s="122"/>
      <c r="ABR14" s="122"/>
      <c r="ABS14" s="122"/>
      <c r="ABT14" s="122"/>
      <c r="ABU14" s="122"/>
      <c r="ABV14" s="122"/>
      <c r="ABW14" s="122"/>
      <c r="ABX14" s="122"/>
      <c r="ABY14" s="122"/>
      <c r="ABZ14" s="122"/>
      <c r="ACA14" s="122"/>
      <c r="ACB14" s="122"/>
      <c r="ACC14" s="122"/>
      <c r="ACD14" s="122"/>
      <c r="ACE14" s="122"/>
      <c r="ACF14" s="122"/>
      <c r="ACG14" s="122"/>
      <c r="ACH14" s="122"/>
      <c r="ACI14" s="122"/>
      <c r="ACJ14" s="122"/>
      <c r="ACK14" s="122"/>
      <c r="ACL14" s="122"/>
      <c r="ACM14" s="122"/>
      <c r="ACN14" s="122"/>
      <c r="ACO14" s="122"/>
      <c r="ACP14" s="122"/>
      <c r="ACQ14" s="122"/>
      <c r="ACR14" s="122"/>
      <c r="ACS14" s="122"/>
      <c r="ACT14" s="122"/>
      <c r="ACU14" s="122"/>
      <c r="ACV14" s="122"/>
      <c r="ACW14" s="122"/>
      <c r="ACX14" s="122"/>
      <c r="ACY14" s="122"/>
      <c r="ACZ14" s="122"/>
      <c r="ADA14" s="122"/>
      <c r="ADB14" s="122"/>
      <c r="ADC14" s="122"/>
      <c r="ADD14" s="122"/>
      <c r="ADE14" s="122"/>
      <c r="ADF14" s="122"/>
      <c r="ADG14" s="122"/>
      <c r="ADH14" s="122"/>
      <c r="ADI14" s="122"/>
      <c r="ADJ14" s="122"/>
      <c r="ADK14" s="122"/>
      <c r="ADL14" s="122"/>
      <c r="ADM14" s="122"/>
      <c r="ADN14" s="122"/>
      <c r="ADO14" s="122"/>
      <c r="ADP14" s="122"/>
      <c r="ADQ14" s="122"/>
      <c r="ADR14" s="122"/>
      <c r="ADS14" s="122"/>
      <c r="ADT14" s="122"/>
      <c r="ADU14" s="122"/>
      <c r="ADV14" s="122"/>
      <c r="ADW14" s="122"/>
      <c r="ADX14" s="122"/>
      <c r="ADY14" s="122"/>
      <c r="ADZ14" s="122"/>
      <c r="AEA14" s="122"/>
      <c r="AEB14" s="122"/>
      <c r="AEC14" s="122"/>
      <c r="AED14" s="122"/>
      <c r="AEE14" s="122"/>
      <c r="AEF14" s="122"/>
      <c r="AEG14" s="122"/>
      <c r="AEH14" s="122"/>
      <c r="AEI14" s="122"/>
      <c r="AEJ14" s="122"/>
      <c r="AEK14" s="122"/>
      <c r="AEL14" s="122"/>
      <c r="AEM14" s="122"/>
      <c r="AEN14" s="122"/>
      <c r="AEO14" s="122"/>
      <c r="AEP14" s="122"/>
      <c r="AEQ14" s="122"/>
      <c r="AER14" s="122"/>
      <c r="AES14" s="122"/>
      <c r="AET14" s="122"/>
      <c r="AEU14" s="122"/>
      <c r="AEV14" s="122"/>
      <c r="AEW14" s="122"/>
      <c r="AEX14" s="122"/>
      <c r="AEY14" s="122"/>
      <c r="AEZ14" s="122"/>
      <c r="AFA14" s="122"/>
      <c r="AFB14" s="122"/>
      <c r="AFC14" s="122"/>
      <c r="AFD14" s="122"/>
      <c r="AFE14" s="122"/>
      <c r="AFF14" s="122"/>
      <c r="AFG14" s="122"/>
      <c r="AFH14" s="122"/>
      <c r="AFI14" s="122"/>
      <c r="AFJ14" s="122"/>
      <c r="AFK14" s="122"/>
      <c r="AFL14" s="122"/>
      <c r="AFM14" s="122"/>
      <c r="AFN14" s="122"/>
      <c r="AFO14" s="122"/>
      <c r="AFP14" s="122"/>
      <c r="AFQ14" s="122"/>
      <c r="AFR14" s="122"/>
      <c r="AFS14" s="122"/>
      <c r="AFT14" s="122"/>
      <c r="AFU14" s="122"/>
      <c r="AFV14" s="122"/>
      <c r="AFW14" s="122"/>
      <c r="AFX14" s="122"/>
      <c r="AFY14" s="122"/>
      <c r="AFZ14" s="122"/>
      <c r="AGA14" s="122"/>
      <c r="AGB14" s="122"/>
      <c r="AGC14" s="122"/>
      <c r="AGD14" s="122"/>
      <c r="AGE14" s="122"/>
      <c r="AGF14" s="122"/>
      <c r="AGG14" s="122"/>
      <c r="AGH14" s="122"/>
      <c r="AGI14" s="122"/>
      <c r="AGJ14" s="122"/>
      <c r="AGK14" s="122"/>
      <c r="AGL14" s="122"/>
      <c r="AGM14" s="122"/>
      <c r="AGN14" s="122"/>
      <c r="AGO14" s="122"/>
      <c r="AGP14" s="122"/>
      <c r="AGQ14" s="122"/>
      <c r="AGR14" s="122"/>
      <c r="AGS14" s="122"/>
      <c r="AGT14" s="122"/>
      <c r="AGU14" s="122"/>
      <c r="AGV14" s="122"/>
      <c r="AGW14" s="122"/>
      <c r="AGX14" s="122"/>
      <c r="AGY14" s="122"/>
      <c r="AGZ14" s="122"/>
      <c r="AHA14" s="122"/>
      <c r="AHB14" s="122"/>
      <c r="AHC14" s="122"/>
      <c r="AHD14" s="122"/>
      <c r="AHE14" s="122"/>
      <c r="AHF14" s="122"/>
      <c r="AHG14" s="122"/>
      <c r="AHH14" s="122"/>
      <c r="AHI14" s="122"/>
      <c r="AHJ14" s="122"/>
      <c r="AHK14" s="122"/>
      <c r="AHL14" s="122"/>
      <c r="AHM14" s="122"/>
      <c r="AHN14" s="122"/>
      <c r="AHO14" s="122"/>
      <c r="AHP14" s="122"/>
      <c r="AHQ14" s="122"/>
      <c r="AHR14" s="122"/>
      <c r="AHS14" s="122"/>
      <c r="AHT14" s="122"/>
      <c r="AHU14" s="122"/>
      <c r="AHV14" s="122"/>
      <c r="AHW14" s="122"/>
      <c r="AHX14" s="122"/>
      <c r="AHY14" s="122"/>
      <c r="AHZ14" s="122"/>
      <c r="AIA14" s="122"/>
      <c r="AIB14" s="122"/>
      <c r="AIC14" s="122"/>
      <c r="AID14" s="122"/>
      <c r="AIE14" s="122"/>
      <c r="AIF14" s="122"/>
      <c r="AIG14" s="122"/>
      <c r="AIH14" s="122"/>
      <c r="AII14" s="122"/>
      <c r="AIJ14" s="122"/>
      <c r="AIK14" s="122"/>
      <c r="AIL14" s="122"/>
      <c r="AIM14" s="122"/>
      <c r="AIN14" s="122"/>
      <c r="AIO14" s="122"/>
      <c r="AIP14" s="122"/>
      <c r="AIQ14" s="122"/>
      <c r="AIR14" s="122"/>
      <c r="AIS14" s="122"/>
      <c r="AIT14" s="122"/>
      <c r="AIU14" s="122"/>
      <c r="AIV14" s="122"/>
      <c r="AIW14" s="122"/>
      <c r="AIX14" s="122"/>
      <c r="AIY14" s="122"/>
      <c r="AIZ14" s="122"/>
      <c r="AJA14" s="122"/>
      <c r="AJB14" s="122"/>
      <c r="AJC14" s="122"/>
      <c r="AJD14" s="122"/>
      <c r="AJE14" s="122"/>
      <c r="AJF14" s="122"/>
      <c r="AJG14" s="122"/>
      <c r="AJH14" s="122"/>
      <c r="AJI14" s="122"/>
      <c r="AJJ14" s="122"/>
      <c r="AJK14" s="122"/>
      <c r="AJL14" s="122"/>
      <c r="AJM14" s="122"/>
      <c r="AJN14" s="122"/>
      <c r="AJO14" s="122"/>
      <c r="AJP14" s="122"/>
      <c r="AJQ14" s="122"/>
      <c r="AJR14" s="122"/>
      <c r="AJS14" s="122"/>
      <c r="AJT14" s="122"/>
      <c r="AJU14" s="122"/>
      <c r="AJV14" s="122"/>
      <c r="AJW14" s="122"/>
      <c r="AJX14" s="122"/>
      <c r="AJY14" s="122"/>
      <c r="AJZ14" s="122"/>
      <c r="AKA14" s="122"/>
      <c r="AKB14" s="122"/>
      <c r="AKC14" s="122"/>
      <c r="AKD14" s="122"/>
      <c r="AKE14" s="122"/>
      <c r="AKF14" s="122"/>
      <c r="AKG14" s="122"/>
      <c r="AKH14" s="122"/>
      <c r="AKI14" s="122"/>
      <c r="AKJ14" s="122"/>
      <c r="AKK14" s="122"/>
      <c r="AKL14" s="122"/>
      <c r="AKM14" s="122"/>
      <c r="AKN14" s="122"/>
      <c r="AKO14" s="122"/>
      <c r="AKP14" s="122"/>
      <c r="AKQ14" s="122"/>
      <c r="AKR14" s="122"/>
      <c r="AKS14" s="122"/>
      <c r="AKT14" s="122"/>
      <c r="AKU14" s="122"/>
      <c r="AKV14" s="122"/>
      <c r="AKW14" s="122"/>
      <c r="AKX14" s="122"/>
      <c r="AKY14" s="122"/>
      <c r="AKZ14" s="122"/>
      <c r="ALA14" s="122"/>
      <c r="ALB14" s="122"/>
      <c r="ALC14" s="122"/>
      <c r="ALD14" s="122"/>
      <c r="ALE14" s="122"/>
      <c r="ALF14" s="122"/>
      <c r="ALG14" s="122"/>
      <c r="ALH14" s="122"/>
      <c r="ALI14" s="122"/>
      <c r="ALJ14" s="122"/>
      <c r="ALK14" s="122"/>
      <c r="ALL14" s="122"/>
      <c r="ALM14" s="122"/>
      <c r="ALN14" s="122"/>
      <c r="ALO14" s="122"/>
      <c r="ALP14" s="122"/>
      <c r="ALQ14" s="122"/>
      <c r="ALR14" s="122"/>
      <c r="ALS14" s="122"/>
      <c r="ALT14" s="122"/>
      <c r="ALU14" s="122"/>
      <c r="ALV14" s="122"/>
      <c r="ALW14" s="122"/>
      <c r="ALX14" s="122"/>
      <c r="ALY14" s="122"/>
      <c r="ALZ14" s="122"/>
      <c r="AMA14" s="122"/>
      <c r="AMB14" s="122"/>
      <c r="AMC14" s="122"/>
      <c r="AMD14" s="122"/>
      <c r="AME14" s="122"/>
      <c r="AMF14" s="122"/>
      <c r="AMG14" s="122"/>
      <c r="AMH14" s="122"/>
      <c r="AMI14" s="122"/>
    </row>
    <row r="15" spans="1:1023" s="84" customFormat="1">
      <c r="A15" s="133" t="s">
        <v>20</v>
      </c>
      <c r="B15" s="134" t="s">
        <v>113</v>
      </c>
      <c r="C15" s="124"/>
      <c r="D15" s="124">
        <v>8</v>
      </c>
      <c r="E15" s="124"/>
      <c r="F15" s="124"/>
      <c r="G15" s="124">
        <v>5</v>
      </c>
      <c r="H15" s="135">
        <f>1/8</f>
        <v>0.125</v>
      </c>
      <c r="I15" s="136"/>
      <c r="J15" s="137">
        <v>1</v>
      </c>
      <c r="K15" s="133" t="s">
        <v>22</v>
      </c>
      <c r="L15" s="142"/>
      <c r="M15" s="142"/>
      <c r="N15" s="143" t="s">
        <v>112</v>
      </c>
      <c r="O15" s="142"/>
      <c r="P15" s="142" t="s">
        <v>79</v>
      </c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2"/>
      <c r="CR15" s="122"/>
      <c r="CS15" s="122"/>
      <c r="CT15" s="122"/>
      <c r="CU15" s="122"/>
      <c r="CV15" s="122"/>
      <c r="CW15" s="122"/>
      <c r="CX15" s="122"/>
      <c r="CY15" s="122"/>
      <c r="CZ15" s="122"/>
      <c r="DA15" s="122"/>
      <c r="DB15" s="122"/>
      <c r="DC15" s="122"/>
      <c r="DD15" s="122"/>
      <c r="DE15" s="122"/>
      <c r="DF15" s="122"/>
      <c r="DG15" s="122"/>
      <c r="DH15" s="122"/>
      <c r="DI15" s="122"/>
      <c r="DJ15" s="122"/>
      <c r="DK15" s="122"/>
      <c r="DL15" s="122"/>
      <c r="DM15" s="122"/>
      <c r="DN15" s="122"/>
      <c r="DO15" s="122"/>
      <c r="DP15" s="122"/>
      <c r="DQ15" s="122"/>
      <c r="DR15" s="122"/>
      <c r="DS15" s="122"/>
      <c r="DT15" s="122"/>
      <c r="DU15" s="122"/>
      <c r="DV15" s="122"/>
      <c r="DW15" s="122"/>
      <c r="DX15" s="122"/>
      <c r="DY15" s="122"/>
      <c r="DZ15" s="122"/>
      <c r="EA15" s="122"/>
      <c r="EB15" s="122"/>
      <c r="EC15" s="122"/>
      <c r="ED15" s="122"/>
      <c r="EE15" s="122"/>
      <c r="EF15" s="122"/>
      <c r="EG15" s="122"/>
      <c r="EH15" s="122"/>
      <c r="EI15" s="122"/>
      <c r="EJ15" s="122"/>
      <c r="EK15" s="122"/>
      <c r="EL15" s="122"/>
      <c r="EM15" s="122"/>
      <c r="EN15" s="122"/>
      <c r="EO15" s="122"/>
      <c r="EP15" s="122"/>
      <c r="EQ15" s="122"/>
      <c r="ER15" s="122"/>
      <c r="ES15" s="122"/>
      <c r="ET15" s="122"/>
      <c r="EU15" s="122"/>
      <c r="EV15" s="122"/>
      <c r="EW15" s="122"/>
      <c r="EX15" s="122"/>
      <c r="EY15" s="122"/>
      <c r="EZ15" s="122"/>
      <c r="FA15" s="122"/>
      <c r="FB15" s="122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  <c r="FQ15" s="122"/>
      <c r="FR15" s="122"/>
      <c r="FS15" s="122"/>
      <c r="FT15" s="122"/>
      <c r="FU15" s="122"/>
      <c r="FV15" s="122"/>
      <c r="FW15" s="122"/>
      <c r="FX15" s="122"/>
      <c r="FY15" s="122"/>
      <c r="FZ15" s="122"/>
      <c r="GA15" s="122"/>
      <c r="GB15" s="122"/>
      <c r="GC15" s="122"/>
      <c r="GD15" s="122"/>
      <c r="GE15" s="122"/>
      <c r="GF15" s="122"/>
      <c r="GG15" s="122"/>
      <c r="GH15" s="122"/>
      <c r="GI15" s="122"/>
      <c r="GJ15" s="122"/>
      <c r="GK15" s="122"/>
      <c r="GL15" s="122"/>
      <c r="GM15" s="122"/>
      <c r="GN15" s="122"/>
      <c r="GO15" s="122"/>
      <c r="GP15" s="122"/>
      <c r="GQ15" s="122"/>
      <c r="GR15" s="122"/>
      <c r="GS15" s="122"/>
      <c r="GT15" s="122"/>
      <c r="GU15" s="122"/>
      <c r="GV15" s="122"/>
      <c r="GW15" s="122"/>
      <c r="GX15" s="122"/>
      <c r="GY15" s="122"/>
      <c r="GZ15" s="122"/>
      <c r="HA15" s="122"/>
      <c r="HB15" s="122"/>
      <c r="HC15" s="122"/>
      <c r="HD15" s="122"/>
      <c r="HE15" s="122"/>
      <c r="HF15" s="122"/>
      <c r="HG15" s="122"/>
      <c r="HH15" s="122"/>
      <c r="HI15" s="122"/>
      <c r="HJ15" s="122"/>
      <c r="HK15" s="122"/>
      <c r="HL15" s="122"/>
      <c r="HM15" s="122"/>
      <c r="HN15" s="122"/>
      <c r="HO15" s="122"/>
      <c r="HP15" s="122"/>
      <c r="HQ15" s="122"/>
      <c r="HR15" s="122"/>
      <c r="HS15" s="122"/>
      <c r="HT15" s="122"/>
      <c r="HU15" s="122"/>
      <c r="HV15" s="122"/>
      <c r="HW15" s="122"/>
      <c r="HX15" s="122"/>
      <c r="HY15" s="122"/>
      <c r="HZ15" s="122"/>
      <c r="IA15" s="122"/>
      <c r="IB15" s="122"/>
      <c r="IC15" s="122"/>
      <c r="ID15" s="122"/>
      <c r="IE15" s="122"/>
      <c r="IF15" s="122"/>
      <c r="IG15" s="122"/>
      <c r="IH15" s="122"/>
      <c r="II15" s="122"/>
      <c r="IJ15" s="122"/>
      <c r="IK15" s="122"/>
      <c r="IL15" s="122"/>
      <c r="IM15" s="122"/>
      <c r="IN15" s="122"/>
      <c r="IO15" s="122"/>
      <c r="IP15" s="122"/>
      <c r="IQ15" s="122"/>
      <c r="IR15" s="122"/>
      <c r="IS15" s="122"/>
      <c r="IT15" s="122"/>
      <c r="IU15" s="122"/>
      <c r="IV15" s="122"/>
      <c r="IW15" s="122"/>
      <c r="IX15" s="122"/>
      <c r="IY15" s="122"/>
      <c r="IZ15" s="122"/>
      <c r="JA15" s="122"/>
      <c r="JB15" s="122"/>
      <c r="JC15" s="122"/>
      <c r="JD15" s="122"/>
      <c r="JE15" s="122"/>
      <c r="JF15" s="122"/>
      <c r="JG15" s="122"/>
      <c r="JH15" s="122"/>
      <c r="JI15" s="122"/>
      <c r="JJ15" s="122"/>
      <c r="JK15" s="122"/>
      <c r="JL15" s="122"/>
      <c r="JM15" s="122"/>
      <c r="JN15" s="122"/>
      <c r="JO15" s="122"/>
      <c r="JP15" s="122"/>
      <c r="JQ15" s="122"/>
      <c r="JR15" s="122"/>
      <c r="JS15" s="122"/>
      <c r="JT15" s="122"/>
      <c r="JU15" s="122"/>
      <c r="JV15" s="122"/>
      <c r="JW15" s="122"/>
      <c r="JX15" s="122"/>
      <c r="JY15" s="122"/>
      <c r="JZ15" s="122"/>
      <c r="KA15" s="122"/>
      <c r="KB15" s="122"/>
      <c r="KC15" s="122"/>
      <c r="KD15" s="122"/>
      <c r="KE15" s="122"/>
      <c r="KF15" s="122"/>
      <c r="KG15" s="122"/>
      <c r="KH15" s="122"/>
      <c r="KI15" s="122"/>
      <c r="KJ15" s="122"/>
      <c r="KK15" s="122"/>
      <c r="KL15" s="122"/>
      <c r="KM15" s="122"/>
      <c r="KN15" s="122"/>
      <c r="KO15" s="122"/>
      <c r="KP15" s="122"/>
      <c r="KQ15" s="122"/>
      <c r="KR15" s="122"/>
      <c r="KS15" s="122"/>
      <c r="KT15" s="122"/>
      <c r="KU15" s="122"/>
      <c r="KV15" s="122"/>
      <c r="KW15" s="122"/>
      <c r="KX15" s="122"/>
      <c r="KY15" s="122"/>
      <c r="KZ15" s="122"/>
      <c r="LA15" s="122"/>
      <c r="LB15" s="122"/>
      <c r="LC15" s="122"/>
      <c r="LD15" s="122"/>
      <c r="LE15" s="122"/>
      <c r="LF15" s="122"/>
      <c r="LG15" s="122"/>
      <c r="LH15" s="122"/>
      <c r="LI15" s="122"/>
      <c r="LJ15" s="122"/>
      <c r="LK15" s="122"/>
      <c r="LL15" s="122"/>
      <c r="LM15" s="122"/>
      <c r="LN15" s="122"/>
      <c r="LO15" s="122"/>
      <c r="LP15" s="122"/>
      <c r="LQ15" s="122"/>
      <c r="LR15" s="122"/>
      <c r="LS15" s="122"/>
      <c r="LT15" s="122"/>
      <c r="LU15" s="122"/>
      <c r="LV15" s="122"/>
      <c r="LW15" s="122"/>
      <c r="LX15" s="122"/>
      <c r="LY15" s="122"/>
      <c r="LZ15" s="122"/>
      <c r="MA15" s="122"/>
      <c r="MB15" s="122"/>
      <c r="MC15" s="122"/>
      <c r="MD15" s="122"/>
      <c r="ME15" s="122"/>
      <c r="MF15" s="122"/>
      <c r="MG15" s="122"/>
      <c r="MH15" s="122"/>
      <c r="MI15" s="122"/>
      <c r="MJ15" s="122"/>
      <c r="MK15" s="122"/>
      <c r="ML15" s="122"/>
      <c r="MM15" s="122"/>
      <c r="MN15" s="122"/>
      <c r="MO15" s="122"/>
      <c r="MP15" s="122"/>
      <c r="MQ15" s="122"/>
      <c r="MR15" s="122"/>
      <c r="MS15" s="122"/>
      <c r="MT15" s="122"/>
      <c r="MU15" s="122"/>
      <c r="MV15" s="122"/>
      <c r="MW15" s="122"/>
      <c r="MX15" s="122"/>
      <c r="MY15" s="122"/>
      <c r="MZ15" s="122"/>
      <c r="NA15" s="122"/>
      <c r="NB15" s="122"/>
      <c r="NC15" s="122"/>
      <c r="ND15" s="122"/>
      <c r="NE15" s="122"/>
      <c r="NF15" s="122"/>
      <c r="NG15" s="122"/>
      <c r="NH15" s="122"/>
      <c r="NI15" s="122"/>
      <c r="NJ15" s="122"/>
      <c r="NK15" s="122"/>
      <c r="NL15" s="122"/>
      <c r="NM15" s="122"/>
      <c r="NN15" s="122"/>
      <c r="NO15" s="122"/>
      <c r="NP15" s="122"/>
      <c r="NQ15" s="122"/>
      <c r="NR15" s="122"/>
      <c r="NS15" s="122"/>
      <c r="NT15" s="122"/>
      <c r="NU15" s="122"/>
      <c r="NV15" s="122"/>
      <c r="NW15" s="122"/>
      <c r="NX15" s="122"/>
      <c r="NY15" s="122"/>
      <c r="NZ15" s="122"/>
      <c r="OA15" s="122"/>
      <c r="OB15" s="122"/>
      <c r="OC15" s="122"/>
      <c r="OD15" s="122"/>
      <c r="OE15" s="122"/>
      <c r="OF15" s="122"/>
      <c r="OG15" s="122"/>
      <c r="OH15" s="122"/>
      <c r="OI15" s="122"/>
      <c r="OJ15" s="122"/>
      <c r="OK15" s="122"/>
      <c r="OL15" s="122"/>
      <c r="OM15" s="122"/>
      <c r="ON15" s="122"/>
      <c r="OO15" s="122"/>
      <c r="OP15" s="122"/>
      <c r="OQ15" s="122"/>
      <c r="OR15" s="122"/>
      <c r="OS15" s="122"/>
      <c r="OT15" s="122"/>
      <c r="OU15" s="122"/>
      <c r="OV15" s="122"/>
      <c r="OW15" s="122"/>
      <c r="OX15" s="122"/>
      <c r="OY15" s="122"/>
      <c r="OZ15" s="122"/>
      <c r="PA15" s="122"/>
      <c r="PB15" s="122"/>
      <c r="PC15" s="122"/>
      <c r="PD15" s="122"/>
      <c r="PE15" s="122"/>
      <c r="PF15" s="122"/>
      <c r="PG15" s="122"/>
      <c r="PH15" s="122"/>
      <c r="PI15" s="122"/>
      <c r="PJ15" s="122"/>
      <c r="PK15" s="122"/>
      <c r="PL15" s="122"/>
      <c r="PM15" s="122"/>
      <c r="PN15" s="122"/>
      <c r="PO15" s="122"/>
      <c r="PP15" s="122"/>
      <c r="PQ15" s="122"/>
      <c r="PR15" s="122"/>
      <c r="PS15" s="122"/>
      <c r="PT15" s="122"/>
      <c r="PU15" s="122"/>
      <c r="PV15" s="122"/>
      <c r="PW15" s="122"/>
      <c r="PX15" s="122"/>
      <c r="PY15" s="122"/>
      <c r="PZ15" s="122"/>
      <c r="QA15" s="122"/>
      <c r="QB15" s="122"/>
      <c r="QC15" s="122"/>
      <c r="QD15" s="122"/>
      <c r="QE15" s="122"/>
      <c r="QF15" s="122"/>
      <c r="QG15" s="122"/>
      <c r="QH15" s="122"/>
      <c r="QI15" s="122"/>
      <c r="QJ15" s="122"/>
      <c r="QK15" s="122"/>
      <c r="QL15" s="122"/>
      <c r="QM15" s="122"/>
      <c r="QN15" s="122"/>
      <c r="QO15" s="122"/>
      <c r="QP15" s="122"/>
      <c r="QQ15" s="122"/>
      <c r="QR15" s="122"/>
      <c r="QS15" s="122"/>
      <c r="QT15" s="122"/>
      <c r="QU15" s="122"/>
      <c r="QV15" s="122"/>
      <c r="QW15" s="122"/>
      <c r="QX15" s="122"/>
      <c r="QY15" s="122"/>
      <c r="QZ15" s="122"/>
      <c r="RA15" s="122"/>
      <c r="RB15" s="122"/>
      <c r="RC15" s="122"/>
      <c r="RD15" s="122"/>
      <c r="RE15" s="122"/>
      <c r="RF15" s="122"/>
      <c r="RG15" s="122"/>
      <c r="RH15" s="122"/>
      <c r="RI15" s="122"/>
      <c r="RJ15" s="122"/>
      <c r="RK15" s="122"/>
      <c r="RL15" s="122"/>
      <c r="RM15" s="122"/>
      <c r="RN15" s="122"/>
      <c r="RO15" s="122"/>
      <c r="RP15" s="122"/>
      <c r="RQ15" s="122"/>
      <c r="RR15" s="122"/>
      <c r="RS15" s="122"/>
      <c r="RT15" s="122"/>
      <c r="RU15" s="122"/>
      <c r="RV15" s="122"/>
      <c r="RW15" s="122"/>
      <c r="RX15" s="122"/>
      <c r="RY15" s="122"/>
      <c r="RZ15" s="122"/>
      <c r="SA15" s="122"/>
      <c r="SB15" s="122"/>
      <c r="SC15" s="122"/>
      <c r="SD15" s="122"/>
      <c r="SE15" s="122"/>
      <c r="SF15" s="122"/>
      <c r="SG15" s="122"/>
      <c r="SH15" s="122"/>
      <c r="SI15" s="122"/>
      <c r="SJ15" s="122"/>
      <c r="SK15" s="122"/>
      <c r="SL15" s="122"/>
      <c r="SM15" s="122"/>
      <c r="SN15" s="122"/>
      <c r="SO15" s="122"/>
      <c r="SP15" s="122"/>
      <c r="SQ15" s="122"/>
      <c r="SR15" s="122"/>
      <c r="SS15" s="122"/>
      <c r="ST15" s="122"/>
      <c r="SU15" s="122"/>
      <c r="SV15" s="122"/>
      <c r="SW15" s="122"/>
      <c r="SX15" s="122"/>
      <c r="SY15" s="122"/>
      <c r="SZ15" s="122"/>
      <c r="TA15" s="122"/>
      <c r="TB15" s="122"/>
      <c r="TC15" s="122"/>
      <c r="TD15" s="122"/>
      <c r="TE15" s="122"/>
      <c r="TF15" s="122"/>
      <c r="TG15" s="122"/>
      <c r="TH15" s="122"/>
      <c r="TI15" s="122"/>
      <c r="TJ15" s="122"/>
      <c r="TK15" s="122"/>
      <c r="TL15" s="122"/>
      <c r="TM15" s="122"/>
      <c r="TN15" s="122"/>
      <c r="TO15" s="122"/>
      <c r="TP15" s="122"/>
      <c r="TQ15" s="122"/>
      <c r="TR15" s="122"/>
      <c r="TS15" s="122"/>
      <c r="TT15" s="122"/>
      <c r="TU15" s="122"/>
      <c r="TV15" s="122"/>
      <c r="TW15" s="122"/>
      <c r="TX15" s="122"/>
      <c r="TY15" s="122"/>
      <c r="TZ15" s="122"/>
      <c r="UA15" s="122"/>
      <c r="UB15" s="122"/>
      <c r="UC15" s="122"/>
      <c r="UD15" s="122"/>
      <c r="UE15" s="122"/>
      <c r="UF15" s="122"/>
      <c r="UG15" s="122"/>
      <c r="UH15" s="122"/>
      <c r="UI15" s="122"/>
      <c r="UJ15" s="122"/>
      <c r="UK15" s="122"/>
      <c r="UL15" s="122"/>
      <c r="UM15" s="122"/>
      <c r="UN15" s="122"/>
      <c r="UO15" s="122"/>
      <c r="UP15" s="122"/>
      <c r="UQ15" s="122"/>
      <c r="UR15" s="122"/>
      <c r="US15" s="122"/>
      <c r="UT15" s="122"/>
      <c r="UU15" s="122"/>
      <c r="UV15" s="122"/>
      <c r="UW15" s="122"/>
      <c r="UX15" s="122"/>
      <c r="UY15" s="122"/>
      <c r="UZ15" s="122"/>
      <c r="VA15" s="122"/>
      <c r="VB15" s="122"/>
      <c r="VC15" s="122"/>
      <c r="VD15" s="122"/>
      <c r="VE15" s="122"/>
      <c r="VF15" s="122"/>
      <c r="VG15" s="122"/>
      <c r="VH15" s="122"/>
      <c r="VI15" s="122"/>
      <c r="VJ15" s="122"/>
      <c r="VK15" s="122"/>
      <c r="VL15" s="122"/>
      <c r="VM15" s="122"/>
      <c r="VN15" s="122"/>
      <c r="VO15" s="122"/>
      <c r="VP15" s="122"/>
      <c r="VQ15" s="122"/>
      <c r="VR15" s="122"/>
      <c r="VS15" s="122"/>
      <c r="VT15" s="122"/>
      <c r="VU15" s="122"/>
      <c r="VV15" s="122"/>
      <c r="VW15" s="122"/>
      <c r="VX15" s="122"/>
      <c r="VY15" s="122"/>
      <c r="VZ15" s="122"/>
      <c r="WA15" s="122"/>
      <c r="WB15" s="122"/>
      <c r="WC15" s="122"/>
      <c r="WD15" s="122"/>
      <c r="WE15" s="122"/>
      <c r="WF15" s="122"/>
      <c r="WG15" s="122"/>
      <c r="WH15" s="122"/>
      <c r="WI15" s="122"/>
      <c r="WJ15" s="122"/>
      <c r="WK15" s="122"/>
      <c r="WL15" s="122"/>
      <c r="WM15" s="122"/>
      <c r="WN15" s="122"/>
      <c r="WO15" s="122"/>
      <c r="WP15" s="122"/>
      <c r="WQ15" s="122"/>
      <c r="WR15" s="122"/>
      <c r="WS15" s="122"/>
      <c r="WT15" s="122"/>
      <c r="WU15" s="122"/>
      <c r="WV15" s="122"/>
      <c r="WW15" s="122"/>
      <c r="WX15" s="122"/>
      <c r="WY15" s="122"/>
      <c r="WZ15" s="122"/>
      <c r="XA15" s="122"/>
      <c r="XB15" s="122"/>
      <c r="XC15" s="122"/>
      <c r="XD15" s="122"/>
      <c r="XE15" s="122"/>
      <c r="XF15" s="122"/>
      <c r="XG15" s="122"/>
      <c r="XH15" s="122"/>
      <c r="XI15" s="122"/>
      <c r="XJ15" s="122"/>
      <c r="XK15" s="122"/>
      <c r="XL15" s="122"/>
      <c r="XM15" s="122"/>
      <c r="XN15" s="122"/>
      <c r="XO15" s="122"/>
      <c r="XP15" s="122"/>
      <c r="XQ15" s="122"/>
      <c r="XR15" s="122"/>
      <c r="XS15" s="122"/>
      <c r="XT15" s="122"/>
      <c r="XU15" s="122"/>
      <c r="XV15" s="122"/>
      <c r="XW15" s="122"/>
      <c r="XX15" s="122"/>
      <c r="XY15" s="122"/>
      <c r="XZ15" s="122"/>
      <c r="YA15" s="122"/>
      <c r="YB15" s="122"/>
      <c r="YC15" s="122"/>
      <c r="YD15" s="122"/>
      <c r="YE15" s="122"/>
      <c r="YF15" s="122"/>
      <c r="YG15" s="122"/>
      <c r="YH15" s="122"/>
      <c r="YI15" s="122"/>
      <c r="YJ15" s="122"/>
      <c r="YK15" s="122"/>
      <c r="YL15" s="122"/>
      <c r="YM15" s="122"/>
      <c r="YN15" s="122"/>
      <c r="YO15" s="122"/>
      <c r="YP15" s="122"/>
      <c r="YQ15" s="122"/>
      <c r="YR15" s="122"/>
      <c r="YS15" s="122"/>
      <c r="YT15" s="122"/>
      <c r="YU15" s="122"/>
      <c r="YV15" s="122"/>
      <c r="YW15" s="122"/>
      <c r="YX15" s="122"/>
      <c r="YY15" s="122"/>
      <c r="YZ15" s="122"/>
      <c r="ZA15" s="122"/>
      <c r="ZB15" s="122"/>
      <c r="ZC15" s="122"/>
      <c r="ZD15" s="122"/>
      <c r="ZE15" s="122"/>
      <c r="ZF15" s="122"/>
      <c r="ZG15" s="122"/>
      <c r="ZH15" s="122"/>
      <c r="ZI15" s="122"/>
      <c r="ZJ15" s="122"/>
      <c r="ZK15" s="122"/>
      <c r="ZL15" s="122"/>
      <c r="ZM15" s="122"/>
      <c r="ZN15" s="122"/>
      <c r="ZO15" s="122"/>
      <c r="ZP15" s="122"/>
      <c r="ZQ15" s="122"/>
      <c r="ZR15" s="122"/>
      <c r="ZS15" s="122"/>
      <c r="ZT15" s="122"/>
      <c r="ZU15" s="122"/>
      <c r="ZV15" s="122"/>
      <c r="ZW15" s="122"/>
      <c r="ZX15" s="122"/>
      <c r="ZY15" s="122"/>
      <c r="ZZ15" s="122"/>
      <c r="AAA15" s="122"/>
      <c r="AAB15" s="122"/>
      <c r="AAC15" s="122"/>
      <c r="AAD15" s="122"/>
      <c r="AAE15" s="122"/>
      <c r="AAF15" s="122"/>
      <c r="AAG15" s="122"/>
      <c r="AAH15" s="122"/>
      <c r="AAI15" s="122"/>
      <c r="AAJ15" s="122"/>
      <c r="AAK15" s="122"/>
      <c r="AAL15" s="122"/>
      <c r="AAM15" s="122"/>
      <c r="AAN15" s="122"/>
      <c r="AAO15" s="122"/>
      <c r="AAP15" s="122"/>
      <c r="AAQ15" s="122"/>
      <c r="AAR15" s="122"/>
      <c r="AAS15" s="122"/>
      <c r="AAT15" s="122"/>
      <c r="AAU15" s="122"/>
      <c r="AAV15" s="122"/>
      <c r="AAW15" s="122"/>
      <c r="AAX15" s="122"/>
      <c r="AAY15" s="122"/>
      <c r="AAZ15" s="122"/>
      <c r="ABA15" s="122"/>
      <c r="ABB15" s="122"/>
      <c r="ABC15" s="122"/>
      <c r="ABD15" s="122"/>
      <c r="ABE15" s="122"/>
      <c r="ABF15" s="122"/>
      <c r="ABG15" s="122"/>
      <c r="ABH15" s="122"/>
      <c r="ABI15" s="122"/>
      <c r="ABJ15" s="122"/>
      <c r="ABK15" s="122"/>
      <c r="ABL15" s="122"/>
      <c r="ABM15" s="122"/>
      <c r="ABN15" s="122"/>
      <c r="ABO15" s="122"/>
      <c r="ABP15" s="122"/>
      <c r="ABQ15" s="122"/>
      <c r="ABR15" s="122"/>
      <c r="ABS15" s="122"/>
      <c r="ABT15" s="122"/>
      <c r="ABU15" s="122"/>
      <c r="ABV15" s="122"/>
      <c r="ABW15" s="122"/>
      <c r="ABX15" s="122"/>
      <c r="ABY15" s="122"/>
      <c r="ABZ15" s="122"/>
      <c r="ACA15" s="122"/>
      <c r="ACB15" s="122"/>
      <c r="ACC15" s="122"/>
      <c r="ACD15" s="122"/>
      <c r="ACE15" s="122"/>
      <c r="ACF15" s="122"/>
      <c r="ACG15" s="122"/>
      <c r="ACH15" s="122"/>
      <c r="ACI15" s="122"/>
      <c r="ACJ15" s="122"/>
      <c r="ACK15" s="122"/>
      <c r="ACL15" s="122"/>
      <c r="ACM15" s="122"/>
      <c r="ACN15" s="122"/>
      <c r="ACO15" s="122"/>
      <c r="ACP15" s="122"/>
      <c r="ACQ15" s="122"/>
      <c r="ACR15" s="122"/>
      <c r="ACS15" s="122"/>
      <c r="ACT15" s="122"/>
      <c r="ACU15" s="122"/>
      <c r="ACV15" s="122"/>
      <c r="ACW15" s="122"/>
      <c r="ACX15" s="122"/>
      <c r="ACY15" s="122"/>
      <c r="ACZ15" s="122"/>
      <c r="ADA15" s="122"/>
      <c r="ADB15" s="122"/>
      <c r="ADC15" s="122"/>
      <c r="ADD15" s="122"/>
      <c r="ADE15" s="122"/>
      <c r="ADF15" s="122"/>
      <c r="ADG15" s="122"/>
      <c r="ADH15" s="122"/>
      <c r="ADI15" s="122"/>
      <c r="ADJ15" s="122"/>
      <c r="ADK15" s="122"/>
      <c r="ADL15" s="122"/>
      <c r="ADM15" s="122"/>
      <c r="ADN15" s="122"/>
      <c r="ADO15" s="122"/>
      <c r="ADP15" s="122"/>
      <c r="ADQ15" s="122"/>
      <c r="ADR15" s="122"/>
      <c r="ADS15" s="122"/>
      <c r="ADT15" s="122"/>
      <c r="ADU15" s="122"/>
      <c r="ADV15" s="122"/>
      <c r="ADW15" s="122"/>
      <c r="ADX15" s="122"/>
      <c r="ADY15" s="122"/>
      <c r="ADZ15" s="122"/>
      <c r="AEA15" s="122"/>
      <c r="AEB15" s="122"/>
      <c r="AEC15" s="122"/>
      <c r="AED15" s="122"/>
      <c r="AEE15" s="122"/>
      <c r="AEF15" s="122"/>
      <c r="AEG15" s="122"/>
      <c r="AEH15" s="122"/>
      <c r="AEI15" s="122"/>
      <c r="AEJ15" s="122"/>
      <c r="AEK15" s="122"/>
      <c r="AEL15" s="122"/>
      <c r="AEM15" s="122"/>
      <c r="AEN15" s="122"/>
      <c r="AEO15" s="122"/>
      <c r="AEP15" s="122"/>
      <c r="AEQ15" s="122"/>
      <c r="AER15" s="122"/>
      <c r="AES15" s="122"/>
      <c r="AET15" s="122"/>
      <c r="AEU15" s="122"/>
      <c r="AEV15" s="122"/>
      <c r="AEW15" s="122"/>
      <c r="AEX15" s="122"/>
      <c r="AEY15" s="122"/>
      <c r="AEZ15" s="122"/>
      <c r="AFA15" s="122"/>
      <c r="AFB15" s="122"/>
      <c r="AFC15" s="122"/>
      <c r="AFD15" s="122"/>
      <c r="AFE15" s="122"/>
      <c r="AFF15" s="122"/>
      <c r="AFG15" s="122"/>
      <c r="AFH15" s="122"/>
      <c r="AFI15" s="122"/>
      <c r="AFJ15" s="122"/>
      <c r="AFK15" s="122"/>
      <c r="AFL15" s="122"/>
      <c r="AFM15" s="122"/>
      <c r="AFN15" s="122"/>
      <c r="AFO15" s="122"/>
      <c r="AFP15" s="122"/>
      <c r="AFQ15" s="122"/>
      <c r="AFR15" s="122"/>
      <c r="AFS15" s="122"/>
      <c r="AFT15" s="122"/>
      <c r="AFU15" s="122"/>
      <c r="AFV15" s="122"/>
      <c r="AFW15" s="122"/>
      <c r="AFX15" s="122"/>
      <c r="AFY15" s="122"/>
      <c r="AFZ15" s="122"/>
      <c r="AGA15" s="122"/>
      <c r="AGB15" s="122"/>
      <c r="AGC15" s="122"/>
      <c r="AGD15" s="122"/>
      <c r="AGE15" s="122"/>
      <c r="AGF15" s="122"/>
      <c r="AGG15" s="122"/>
      <c r="AGH15" s="122"/>
      <c r="AGI15" s="122"/>
      <c r="AGJ15" s="122"/>
      <c r="AGK15" s="122"/>
      <c r="AGL15" s="122"/>
      <c r="AGM15" s="122"/>
      <c r="AGN15" s="122"/>
      <c r="AGO15" s="122"/>
      <c r="AGP15" s="122"/>
      <c r="AGQ15" s="122"/>
      <c r="AGR15" s="122"/>
      <c r="AGS15" s="122"/>
      <c r="AGT15" s="122"/>
      <c r="AGU15" s="122"/>
      <c r="AGV15" s="122"/>
      <c r="AGW15" s="122"/>
      <c r="AGX15" s="122"/>
      <c r="AGY15" s="122"/>
      <c r="AGZ15" s="122"/>
      <c r="AHA15" s="122"/>
      <c r="AHB15" s="122"/>
      <c r="AHC15" s="122"/>
      <c r="AHD15" s="122"/>
      <c r="AHE15" s="122"/>
      <c r="AHF15" s="122"/>
      <c r="AHG15" s="122"/>
      <c r="AHH15" s="122"/>
      <c r="AHI15" s="122"/>
      <c r="AHJ15" s="122"/>
      <c r="AHK15" s="122"/>
      <c r="AHL15" s="122"/>
      <c r="AHM15" s="122"/>
      <c r="AHN15" s="122"/>
      <c r="AHO15" s="122"/>
      <c r="AHP15" s="122"/>
      <c r="AHQ15" s="122"/>
      <c r="AHR15" s="122"/>
      <c r="AHS15" s="122"/>
      <c r="AHT15" s="122"/>
      <c r="AHU15" s="122"/>
      <c r="AHV15" s="122"/>
      <c r="AHW15" s="122"/>
      <c r="AHX15" s="122"/>
      <c r="AHY15" s="122"/>
      <c r="AHZ15" s="122"/>
      <c r="AIA15" s="122"/>
      <c r="AIB15" s="122"/>
      <c r="AIC15" s="122"/>
      <c r="AID15" s="122"/>
      <c r="AIE15" s="122"/>
      <c r="AIF15" s="122"/>
      <c r="AIG15" s="122"/>
      <c r="AIH15" s="122"/>
      <c r="AII15" s="122"/>
      <c r="AIJ15" s="122"/>
      <c r="AIK15" s="122"/>
      <c r="AIL15" s="122"/>
      <c r="AIM15" s="122"/>
      <c r="AIN15" s="122"/>
      <c r="AIO15" s="122"/>
      <c r="AIP15" s="122"/>
      <c r="AIQ15" s="122"/>
      <c r="AIR15" s="122"/>
      <c r="AIS15" s="122"/>
      <c r="AIT15" s="122"/>
      <c r="AIU15" s="122"/>
      <c r="AIV15" s="122"/>
      <c r="AIW15" s="122"/>
      <c r="AIX15" s="122"/>
      <c r="AIY15" s="122"/>
      <c r="AIZ15" s="122"/>
      <c r="AJA15" s="122"/>
      <c r="AJB15" s="122"/>
      <c r="AJC15" s="122"/>
      <c r="AJD15" s="122"/>
      <c r="AJE15" s="122"/>
      <c r="AJF15" s="122"/>
      <c r="AJG15" s="122"/>
      <c r="AJH15" s="122"/>
      <c r="AJI15" s="122"/>
      <c r="AJJ15" s="122"/>
      <c r="AJK15" s="122"/>
      <c r="AJL15" s="122"/>
      <c r="AJM15" s="122"/>
      <c r="AJN15" s="122"/>
      <c r="AJO15" s="122"/>
      <c r="AJP15" s="122"/>
      <c r="AJQ15" s="122"/>
      <c r="AJR15" s="122"/>
      <c r="AJS15" s="122"/>
      <c r="AJT15" s="122"/>
      <c r="AJU15" s="122"/>
      <c r="AJV15" s="122"/>
      <c r="AJW15" s="122"/>
      <c r="AJX15" s="122"/>
      <c r="AJY15" s="122"/>
      <c r="AJZ15" s="122"/>
      <c r="AKA15" s="122"/>
      <c r="AKB15" s="122"/>
      <c r="AKC15" s="122"/>
      <c r="AKD15" s="122"/>
      <c r="AKE15" s="122"/>
      <c r="AKF15" s="122"/>
      <c r="AKG15" s="122"/>
      <c r="AKH15" s="122"/>
      <c r="AKI15" s="122"/>
      <c r="AKJ15" s="122"/>
      <c r="AKK15" s="122"/>
      <c r="AKL15" s="122"/>
      <c r="AKM15" s="122"/>
      <c r="AKN15" s="122"/>
      <c r="AKO15" s="122"/>
      <c r="AKP15" s="122"/>
      <c r="AKQ15" s="122"/>
      <c r="AKR15" s="122"/>
      <c r="AKS15" s="122"/>
      <c r="AKT15" s="122"/>
      <c r="AKU15" s="122"/>
      <c r="AKV15" s="122"/>
      <c r="AKW15" s="122"/>
      <c r="AKX15" s="122"/>
      <c r="AKY15" s="122"/>
      <c r="AKZ15" s="122"/>
      <c r="ALA15" s="122"/>
      <c r="ALB15" s="122"/>
      <c r="ALC15" s="122"/>
      <c r="ALD15" s="122"/>
      <c r="ALE15" s="122"/>
      <c r="ALF15" s="122"/>
      <c r="ALG15" s="122"/>
      <c r="ALH15" s="122"/>
      <c r="ALI15" s="122"/>
      <c r="ALJ15" s="122"/>
      <c r="ALK15" s="122"/>
      <c r="ALL15" s="122"/>
      <c r="ALM15" s="122"/>
      <c r="ALN15" s="122"/>
      <c r="ALO15" s="122"/>
      <c r="ALP15" s="122"/>
      <c r="ALQ15" s="122"/>
      <c r="ALR15" s="122"/>
      <c r="ALS15" s="122"/>
      <c r="ALT15" s="122"/>
      <c r="ALU15" s="122"/>
      <c r="ALV15" s="122"/>
      <c r="ALW15" s="122"/>
      <c r="ALX15" s="122"/>
      <c r="ALY15" s="122"/>
      <c r="ALZ15" s="122"/>
      <c r="AMA15" s="122"/>
      <c r="AMB15" s="122"/>
      <c r="AMC15" s="122"/>
      <c r="AMD15" s="122"/>
      <c r="AME15" s="122"/>
      <c r="AMF15" s="122"/>
      <c r="AMG15" s="122"/>
      <c r="AMH15" s="122"/>
      <c r="AMI15" s="122"/>
    </row>
    <row r="16" spans="1:1023">
      <c r="A16" s="15"/>
      <c r="B16" s="47" t="s">
        <v>114</v>
      </c>
      <c r="C16" s="16"/>
      <c r="D16" s="16">
        <v>20</v>
      </c>
      <c r="E16" s="16"/>
      <c r="F16" s="16"/>
      <c r="G16" s="16">
        <v>10</v>
      </c>
      <c r="H16" s="133">
        <f t="shared" ref="H16:H17" si="4">1/4</f>
        <v>0.25</v>
      </c>
      <c r="I16" s="109"/>
      <c r="J16" s="15">
        <v>2</v>
      </c>
      <c r="K16" s="15" t="s">
        <v>22</v>
      </c>
      <c r="L16" s="17"/>
      <c r="M16" s="17" t="s">
        <v>23</v>
      </c>
      <c r="N16" s="46" t="s">
        <v>100</v>
      </c>
      <c r="O16" s="17"/>
      <c r="P16" s="17" t="s">
        <v>79</v>
      </c>
    </row>
    <row r="17" spans="1:17">
      <c r="A17" s="15" t="s">
        <v>20</v>
      </c>
      <c r="B17" s="47" t="s">
        <v>115</v>
      </c>
      <c r="C17" s="16"/>
      <c r="D17" s="16">
        <v>16</v>
      </c>
      <c r="E17" s="16"/>
      <c r="F17" s="16"/>
      <c r="G17" s="16">
        <v>8</v>
      </c>
      <c r="H17" s="133">
        <f t="shared" si="4"/>
        <v>0.25</v>
      </c>
      <c r="I17" s="15"/>
      <c r="J17" s="15">
        <v>3</v>
      </c>
      <c r="K17" s="15" t="s">
        <v>22</v>
      </c>
      <c r="L17" s="17"/>
      <c r="M17" s="17" t="s">
        <v>23</v>
      </c>
      <c r="N17" s="46" t="s">
        <v>100</v>
      </c>
      <c r="O17" s="17"/>
      <c r="P17" s="17" t="s">
        <v>79</v>
      </c>
    </row>
    <row r="18" spans="1:17">
      <c r="A18" s="12" t="s">
        <v>17</v>
      </c>
      <c r="B18" s="12" t="s">
        <v>116</v>
      </c>
      <c r="C18" s="24">
        <f>SUM(D18:F18)</f>
        <v>50</v>
      </c>
      <c r="D18" s="24">
        <f>SUM(D19:D20)-D20</f>
        <v>0</v>
      </c>
      <c r="E18" s="24">
        <f t="shared" ref="E18:G18" si="5">SUM(E19:E20)-E20</f>
        <v>50</v>
      </c>
      <c r="F18" s="24">
        <f t="shared" si="5"/>
        <v>0</v>
      </c>
      <c r="G18" s="24">
        <f t="shared" si="5"/>
        <v>0</v>
      </c>
      <c r="H18" s="12"/>
      <c r="I18" s="12">
        <v>3</v>
      </c>
      <c r="J18" s="18"/>
      <c r="K18" s="18"/>
      <c r="L18" s="13"/>
      <c r="M18" s="14" t="s">
        <v>19</v>
      </c>
      <c r="N18" s="14"/>
      <c r="O18" s="14"/>
      <c r="P18" s="14"/>
      <c r="Q18" s="1">
        <f>IF(ISBLANK(A18),0,1)</f>
        <v>1</v>
      </c>
    </row>
    <row r="19" spans="1:17">
      <c r="A19" s="133" t="s">
        <v>20</v>
      </c>
      <c r="B19" s="134" t="s">
        <v>116</v>
      </c>
      <c r="C19" s="16"/>
      <c r="D19" s="16"/>
      <c r="E19" s="16">
        <v>50</v>
      </c>
      <c r="F19" s="16"/>
      <c r="G19" s="16"/>
      <c r="H19" s="15">
        <v>1</v>
      </c>
      <c r="I19" s="15"/>
      <c r="J19" s="15">
        <v>3</v>
      </c>
      <c r="K19" s="15" t="s">
        <v>22</v>
      </c>
      <c r="L19" s="17"/>
      <c r="M19" s="17" t="s">
        <v>23</v>
      </c>
      <c r="N19" s="17" t="s">
        <v>19</v>
      </c>
      <c r="O19" s="17"/>
      <c r="P19" s="17" t="s">
        <v>92</v>
      </c>
    </row>
    <row r="20" spans="1:17">
      <c r="A20" s="12" t="s">
        <v>17</v>
      </c>
      <c r="B20" s="12" t="s">
        <v>117</v>
      </c>
      <c r="C20" s="24">
        <f>SUM(D20:F20)</f>
        <v>2</v>
      </c>
      <c r="D20" s="24">
        <f>SUM(D21:D23)-D23</f>
        <v>0</v>
      </c>
      <c r="E20" s="24">
        <f t="shared" ref="E20:G20" si="6">SUM(E21:E23)-E23</f>
        <v>2</v>
      </c>
      <c r="F20" s="24">
        <f t="shared" si="6"/>
        <v>0</v>
      </c>
      <c r="G20" s="24">
        <f t="shared" si="6"/>
        <v>0</v>
      </c>
      <c r="H20" s="12"/>
      <c r="I20" s="12">
        <v>10</v>
      </c>
      <c r="J20" s="18"/>
      <c r="K20" s="18"/>
      <c r="L20" s="13"/>
      <c r="M20" s="14" t="s">
        <v>19</v>
      </c>
      <c r="N20" s="14"/>
      <c r="O20" s="14"/>
      <c r="P20" s="14"/>
      <c r="Q20" s="1">
        <f>IF(ISBLANK(A20),0,1)</f>
        <v>1</v>
      </c>
    </row>
    <row r="21" spans="1:17" ht="15.75">
      <c r="A21" s="133" t="s">
        <v>20</v>
      </c>
      <c r="B21" s="140" t="s">
        <v>118</v>
      </c>
      <c r="C21" s="131"/>
      <c r="D21" s="141"/>
      <c r="E21" s="124">
        <v>2</v>
      </c>
      <c r="F21" s="16"/>
      <c r="G21" s="16"/>
      <c r="H21" s="133"/>
      <c r="I21" s="133"/>
      <c r="J21" s="133">
        <v>1</v>
      </c>
      <c r="K21" s="133" t="s">
        <v>40</v>
      </c>
      <c r="L21" s="17"/>
      <c r="M21" s="17" t="s">
        <v>23</v>
      </c>
      <c r="N21" s="46" t="s">
        <v>100</v>
      </c>
      <c r="O21" s="17">
        <v>63</v>
      </c>
      <c r="P21" s="17" t="s">
        <v>79</v>
      </c>
    </row>
    <row r="22" spans="1:17">
      <c r="A22" s="21"/>
      <c r="B22" s="22"/>
      <c r="C22" s="21"/>
      <c r="D22" s="21"/>
      <c r="E22" s="21"/>
      <c r="F22" s="21"/>
      <c r="G22" s="21"/>
      <c r="H22" s="21"/>
      <c r="I22" s="21"/>
      <c r="J22" s="21"/>
    </row>
    <row r="23" spans="1:17" ht="15.75">
      <c r="A23" s="58" t="s">
        <v>41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</row>
    <row r="24" spans="1:17" ht="23.25">
      <c r="A24" s="23"/>
      <c r="B24" s="23"/>
      <c r="C24" s="23"/>
      <c r="D24" s="23"/>
      <c r="E24" s="23"/>
      <c r="F24" s="23"/>
      <c r="G24" s="23"/>
      <c r="H24" s="23"/>
      <c r="I24" s="23"/>
      <c r="J24" s="96"/>
      <c r="K24" s="23"/>
    </row>
    <row r="25" spans="1:17" ht="15.75">
      <c r="A25" s="111" t="s">
        <v>119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7" ht="21">
      <c r="A26" s="82"/>
      <c r="B26" s="83"/>
      <c r="C26" s="83"/>
      <c r="D26" s="83"/>
      <c r="E26" s="83"/>
      <c r="F26" s="83"/>
      <c r="G26" s="83"/>
      <c r="H26" s="83"/>
      <c r="I26" s="83"/>
      <c r="J26" s="97"/>
      <c r="K26" s="83"/>
    </row>
    <row r="27" spans="1:17" ht="21">
      <c r="A27" s="58" t="s">
        <v>43</v>
      </c>
      <c r="B27" s="58"/>
      <c r="C27" s="23"/>
      <c r="D27" s="23"/>
      <c r="E27" s="23"/>
      <c r="F27" s="23"/>
      <c r="G27" s="23"/>
      <c r="H27" s="97"/>
      <c r="I27" s="23"/>
      <c r="J27" s="23"/>
      <c r="K27" s="23"/>
    </row>
    <row r="28" spans="1:17" ht="15.75">
      <c r="A28" s="58" t="s">
        <v>44</v>
      </c>
      <c r="B28" s="58"/>
      <c r="C28" s="23"/>
      <c r="D28" s="23"/>
      <c r="E28" s="23"/>
      <c r="F28" s="23"/>
      <c r="G28" s="23"/>
      <c r="H28" s="23"/>
      <c r="I28" s="23"/>
      <c r="J28" s="23"/>
      <c r="K28" s="23"/>
    </row>
  </sheetData>
  <mergeCells count="1">
    <mergeCell ref="A25:K2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A1:AMI26"/>
  <sheetViews>
    <sheetView zoomScale="40" zoomScaleNormal="40" workbookViewId="0">
      <pane ySplit="2" topLeftCell="A3" activePane="bottomLeft" state="frozen"/>
      <selection pane="bottomLeft" activeCell="J32" sqref="J32"/>
    </sheetView>
  </sheetViews>
  <sheetFormatPr baseColWidth="10" defaultColWidth="11.42578125" defaultRowHeight="15"/>
  <cols>
    <col min="1" max="1" width="26.7109375" style="1" customWidth="1"/>
    <col min="2" max="2" width="35.42578125" style="1" customWidth="1"/>
    <col min="3" max="3" width="18.42578125" style="1" customWidth="1"/>
    <col min="4" max="4" width="13" style="1" customWidth="1"/>
    <col min="5" max="5" width="8.42578125" style="1" customWidth="1"/>
    <col min="6" max="6" width="7.140625" style="1" customWidth="1"/>
    <col min="7" max="7" width="9.140625" style="1" customWidth="1"/>
    <col min="8" max="8" width="12" style="1" customWidth="1"/>
    <col min="9" max="9" width="16.7109375" style="1" customWidth="1"/>
    <col min="10" max="10" width="28.28515625" style="1" customWidth="1"/>
    <col min="11" max="11" width="25.42578125" style="1" customWidth="1"/>
    <col min="12" max="12" width="30.85546875" style="1" customWidth="1"/>
    <col min="13" max="13" width="22.85546875" style="1" customWidth="1"/>
    <col min="14" max="14" width="24.7109375" style="1" customWidth="1"/>
    <col min="15" max="15" width="19.7109375" style="1" customWidth="1"/>
    <col min="16" max="1023" width="11.42578125" style="1"/>
  </cols>
  <sheetData>
    <row r="1" spans="1:1023" ht="81.75" customHeight="1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2" t="s">
        <v>8</v>
      </c>
      <c r="J1" s="5" t="s">
        <v>9</v>
      </c>
      <c r="K1" s="2" t="s">
        <v>97</v>
      </c>
      <c r="L1" s="6" t="s">
        <v>11</v>
      </c>
      <c r="M1" s="6" t="s">
        <v>12</v>
      </c>
      <c r="N1" s="7" t="s">
        <v>98</v>
      </c>
      <c r="O1" s="7" t="s">
        <v>15</v>
      </c>
      <c r="P1" s="7" t="s">
        <v>14</v>
      </c>
    </row>
    <row r="2" spans="1:1023" s="11" customFormat="1" ht="18.75">
      <c r="A2" s="8" t="str">
        <f ca="1">RIGHT(CELL("filename",A$1),LEN(CELL("filename",A$1))-SEARCH("]",CELL("filename",A$1),1))</f>
        <v>MCC S8_FC</v>
      </c>
      <c r="B2" s="8"/>
      <c r="C2" s="8">
        <f>SUM(D2:F2)</f>
        <v>304</v>
      </c>
      <c r="D2" s="9">
        <f>SUMPRODUCT(D3:D234,$Q3:$Q234)</f>
        <v>302</v>
      </c>
      <c r="E2" s="9">
        <f t="shared" ref="E2:G2" si="0">SUMPRODUCT(E3:E234,$Q3:$Q234)</f>
        <v>2</v>
      </c>
      <c r="F2" s="9">
        <f t="shared" si="0"/>
        <v>0</v>
      </c>
      <c r="G2" s="9">
        <f t="shared" si="0"/>
        <v>147</v>
      </c>
      <c r="H2" s="9"/>
      <c r="I2" s="144">
        <f>SUMPRODUCT(I3:I234,$Q3:$Q234)</f>
        <v>30</v>
      </c>
      <c r="J2" s="10"/>
      <c r="K2" s="10"/>
      <c r="L2" s="44"/>
      <c r="M2" s="44"/>
      <c r="N2" s="44"/>
      <c r="O2" s="44"/>
      <c r="P2" s="10"/>
    </row>
    <row r="3" spans="1:1023">
      <c r="A3" s="12" t="s">
        <v>17</v>
      </c>
      <c r="B3" s="12" t="s">
        <v>99</v>
      </c>
      <c r="C3" s="24">
        <f>SUM(D3:F3)</f>
        <v>126</v>
      </c>
      <c r="D3" s="24">
        <f>SUM(D4:D8)-D8</f>
        <v>126</v>
      </c>
      <c r="E3" s="24">
        <f t="shared" ref="E3:G3" si="1">SUM(E4:E8)-E8</f>
        <v>0</v>
      </c>
      <c r="F3" s="24">
        <f t="shared" si="1"/>
        <v>0</v>
      </c>
      <c r="G3" s="24">
        <f t="shared" si="1"/>
        <v>52</v>
      </c>
      <c r="H3" s="12"/>
      <c r="I3" s="12">
        <v>7</v>
      </c>
      <c r="J3" s="12"/>
      <c r="K3" s="12"/>
      <c r="L3" s="13"/>
      <c r="M3" s="14" t="s">
        <v>19</v>
      </c>
      <c r="N3" s="14"/>
      <c r="O3" s="14"/>
      <c r="P3" s="14"/>
      <c r="Q3" s="1">
        <f>IF(ISBLANK(A3),0,1)</f>
        <v>1</v>
      </c>
    </row>
    <row r="4" spans="1:1023">
      <c r="A4" s="15" t="s">
        <v>20</v>
      </c>
      <c r="B4" s="45" t="s">
        <v>101</v>
      </c>
      <c r="C4" s="16"/>
      <c r="D4" s="16">
        <v>32</v>
      </c>
      <c r="E4" s="16"/>
      <c r="F4" s="16"/>
      <c r="G4" s="16">
        <v>15</v>
      </c>
      <c r="H4" s="139">
        <f>2/7</f>
        <v>0.2857142857142857</v>
      </c>
      <c r="I4" s="15"/>
      <c r="J4" s="15">
        <v>3</v>
      </c>
      <c r="K4" s="15" t="s">
        <v>22</v>
      </c>
      <c r="L4" s="17"/>
      <c r="M4" s="17" t="s">
        <v>23</v>
      </c>
      <c r="N4" s="46" t="s">
        <v>112</v>
      </c>
      <c r="O4" s="17">
        <v>61</v>
      </c>
      <c r="P4" s="17" t="s">
        <v>79</v>
      </c>
    </row>
    <row r="5" spans="1:1023">
      <c r="A5" s="15" t="s">
        <v>20</v>
      </c>
      <c r="B5" s="47" t="s">
        <v>102</v>
      </c>
      <c r="C5" s="16"/>
      <c r="D5" s="16">
        <v>32</v>
      </c>
      <c r="E5" s="16"/>
      <c r="F5" s="16"/>
      <c r="G5" s="16">
        <v>15</v>
      </c>
      <c r="H5" s="139">
        <f>2/7</f>
        <v>0.2857142857142857</v>
      </c>
      <c r="I5" s="15"/>
      <c r="J5" s="15">
        <v>3</v>
      </c>
      <c r="K5" s="15" t="s">
        <v>22</v>
      </c>
      <c r="L5" s="17"/>
      <c r="M5" s="17" t="s">
        <v>23</v>
      </c>
      <c r="N5" s="46" t="s">
        <v>112</v>
      </c>
      <c r="O5" s="17">
        <v>63</v>
      </c>
      <c r="P5" s="17" t="s">
        <v>79</v>
      </c>
    </row>
    <row r="6" spans="1:1023">
      <c r="A6" s="15" t="s">
        <v>20</v>
      </c>
      <c r="B6" s="47" t="s">
        <v>103</v>
      </c>
      <c r="C6" s="16"/>
      <c r="D6" s="16">
        <v>24</v>
      </c>
      <c r="E6" s="16"/>
      <c r="F6" s="16"/>
      <c r="G6" s="16">
        <v>12</v>
      </c>
      <c r="H6" s="139">
        <f>1/7</f>
        <v>0.14285714285714285</v>
      </c>
      <c r="I6" s="15"/>
      <c r="J6" s="15">
        <v>3</v>
      </c>
      <c r="K6" s="15" t="s">
        <v>22</v>
      </c>
      <c r="L6" s="17"/>
      <c r="M6" s="17" t="s">
        <v>23</v>
      </c>
      <c r="N6" s="46" t="s">
        <v>112</v>
      </c>
      <c r="O6" s="17">
        <v>63</v>
      </c>
      <c r="P6" s="17" t="s">
        <v>79</v>
      </c>
    </row>
    <row r="7" spans="1:1023">
      <c r="A7" s="15" t="s">
        <v>20</v>
      </c>
      <c r="B7" s="47" t="s">
        <v>104</v>
      </c>
      <c r="C7" s="16"/>
      <c r="D7" s="16">
        <v>38</v>
      </c>
      <c r="E7" s="16"/>
      <c r="F7" s="16"/>
      <c r="G7" s="16">
        <v>10</v>
      </c>
      <c r="H7" s="139">
        <f>2/7</f>
        <v>0.2857142857142857</v>
      </c>
      <c r="I7" s="15"/>
      <c r="J7" s="133">
        <v>3</v>
      </c>
      <c r="K7" s="15" t="s">
        <v>22</v>
      </c>
      <c r="L7" s="17"/>
      <c r="M7" s="17" t="s">
        <v>23</v>
      </c>
      <c r="N7" s="46" t="s">
        <v>112</v>
      </c>
      <c r="O7" s="17">
        <v>63</v>
      </c>
      <c r="P7" s="17" t="s">
        <v>79</v>
      </c>
    </row>
    <row r="8" spans="1:1023">
      <c r="A8" s="12" t="s">
        <v>17</v>
      </c>
      <c r="B8" s="12" t="s">
        <v>105</v>
      </c>
      <c r="C8" s="24">
        <f>SUM(D8:F8)</f>
        <v>104</v>
      </c>
      <c r="D8" s="24">
        <f>SUM(D9:D12)-D12</f>
        <v>104</v>
      </c>
      <c r="E8" s="24">
        <f t="shared" ref="E8:G8" si="2">SUM(E9:E12)-E12</f>
        <v>0</v>
      </c>
      <c r="F8" s="24">
        <f t="shared" si="2"/>
        <v>0</v>
      </c>
      <c r="G8" s="24">
        <f t="shared" si="2"/>
        <v>57</v>
      </c>
      <c r="H8" s="12"/>
      <c r="I8" s="12">
        <v>6</v>
      </c>
      <c r="J8" s="12"/>
      <c r="K8" s="18"/>
      <c r="L8" s="13"/>
      <c r="M8" s="14" t="s">
        <v>19</v>
      </c>
      <c r="N8" s="14"/>
      <c r="O8" s="14"/>
      <c r="P8" s="14"/>
      <c r="Q8" s="1">
        <f>IF(ISBLANK(A8),0,1)</f>
        <v>1</v>
      </c>
    </row>
    <row r="9" spans="1:1023">
      <c r="A9" s="15" t="s">
        <v>20</v>
      </c>
      <c r="B9" s="47" t="s">
        <v>106</v>
      </c>
      <c r="C9" s="16"/>
      <c r="D9" s="16">
        <v>36</v>
      </c>
      <c r="E9" s="16"/>
      <c r="F9" s="16"/>
      <c r="G9" s="16">
        <v>20</v>
      </c>
      <c r="H9" s="138">
        <f>2/6</f>
        <v>0.33333333333333331</v>
      </c>
      <c r="I9" s="20"/>
      <c r="J9" s="15">
        <v>3</v>
      </c>
      <c r="K9" s="15" t="s">
        <v>22</v>
      </c>
      <c r="L9" s="17"/>
      <c r="M9" s="17" t="s">
        <v>23</v>
      </c>
      <c r="N9" s="46" t="s">
        <v>112</v>
      </c>
      <c r="O9" s="17">
        <v>27</v>
      </c>
      <c r="P9" s="17" t="s">
        <v>79</v>
      </c>
    </row>
    <row r="10" spans="1:1023">
      <c r="A10" s="15" t="s">
        <v>20</v>
      </c>
      <c r="B10" s="47" t="s">
        <v>107</v>
      </c>
      <c r="C10" s="16"/>
      <c r="D10" s="16">
        <v>44</v>
      </c>
      <c r="E10" s="16"/>
      <c r="F10" s="16"/>
      <c r="G10" s="16">
        <v>25</v>
      </c>
      <c r="H10" s="138">
        <f t="shared" ref="H10:H11" si="3">2/6</f>
        <v>0.33333333333333331</v>
      </c>
      <c r="I10" s="20"/>
      <c r="J10" s="15">
        <v>3</v>
      </c>
      <c r="K10" s="15" t="s">
        <v>22</v>
      </c>
      <c r="L10" s="17"/>
      <c r="M10" s="17" t="s">
        <v>23</v>
      </c>
      <c r="N10" s="46" t="s">
        <v>112</v>
      </c>
      <c r="O10" s="17">
        <v>27</v>
      </c>
      <c r="P10" s="17" t="s">
        <v>79</v>
      </c>
    </row>
    <row r="11" spans="1:1023">
      <c r="A11" s="15" t="s">
        <v>20</v>
      </c>
      <c r="B11" s="47" t="s">
        <v>108</v>
      </c>
      <c r="C11" s="16"/>
      <c r="D11" s="16">
        <v>24</v>
      </c>
      <c r="E11" s="16"/>
      <c r="F11" s="16"/>
      <c r="G11" s="16">
        <v>12</v>
      </c>
      <c r="H11" s="138">
        <f t="shared" si="3"/>
        <v>0.33333333333333331</v>
      </c>
      <c r="I11" s="20"/>
      <c r="J11" s="15">
        <v>3</v>
      </c>
      <c r="K11" s="15" t="s">
        <v>22</v>
      </c>
      <c r="L11" s="17"/>
      <c r="M11" s="17" t="s">
        <v>23</v>
      </c>
      <c r="N11" s="46" t="s">
        <v>112</v>
      </c>
      <c r="O11" s="17">
        <v>27</v>
      </c>
      <c r="P11" s="17" t="s">
        <v>79</v>
      </c>
    </row>
    <row r="12" spans="1:1023">
      <c r="A12" s="12" t="s">
        <v>17</v>
      </c>
      <c r="B12" s="12" t="s">
        <v>109</v>
      </c>
      <c r="C12" s="24">
        <f>SUM(D12:F12)</f>
        <v>72</v>
      </c>
      <c r="D12" s="24">
        <f>SUM(D13:D18)-D18</f>
        <v>72</v>
      </c>
      <c r="E12" s="24">
        <f t="shared" ref="E12:G12" si="4">SUM(E13:E18)-E18</f>
        <v>0</v>
      </c>
      <c r="F12" s="24">
        <f t="shared" si="4"/>
        <v>0</v>
      </c>
      <c r="G12" s="24">
        <f t="shared" si="4"/>
        <v>38</v>
      </c>
      <c r="H12" s="12"/>
      <c r="I12" s="12">
        <v>4</v>
      </c>
      <c r="J12" s="12"/>
      <c r="K12" s="18"/>
      <c r="L12" s="13"/>
      <c r="M12" s="14" t="s">
        <v>19</v>
      </c>
      <c r="N12" s="14"/>
      <c r="O12" s="14"/>
      <c r="P12" s="14"/>
      <c r="Q12" s="1">
        <f>IF(ISBLANK(A12),0,1)</f>
        <v>1</v>
      </c>
    </row>
    <row r="13" spans="1:1023">
      <c r="A13" s="15" t="s">
        <v>20</v>
      </c>
      <c r="B13" s="47" t="s">
        <v>110</v>
      </c>
      <c r="C13" s="16"/>
      <c r="D13" s="16">
        <v>20</v>
      </c>
      <c r="E13" s="16"/>
      <c r="F13" s="16"/>
      <c r="G13" s="16">
        <v>10</v>
      </c>
      <c r="H13" s="133">
        <f>1/4</f>
        <v>0.25</v>
      </c>
      <c r="I13" s="108"/>
      <c r="J13" s="15">
        <v>2</v>
      </c>
      <c r="K13" s="15" t="s">
        <v>22</v>
      </c>
      <c r="L13" s="17"/>
      <c r="M13" s="17" t="s">
        <v>23</v>
      </c>
      <c r="N13" s="46" t="s">
        <v>112</v>
      </c>
      <c r="O13" s="17"/>
      <c r="P13" s="17" t="s">
        <v>79</v>
      </c>
    </row>
    <row r="14" spans="1:1023" s="84" customFormat="1">
      <c r="A14" s="133" t="s">
        <v>20</v>
      </c>
      <c r="B14" s="134" t="s">
        <v>111</v>
      </c>
      <c r="C14" s="124"/>
      <c r="D14" s="124">
        <v>8</v>
      </c>
      <c r="E14" s="124"/>
      <c r="F14" s="124"/>
      <c r="G14" s="124">
        <v>5</v>
      </c>
      <c r="H14" s="135">
        <f>1/8</f>
        <v>0.125</v>
      </c>
      <c r="I14" s="136"/>
      <c r="J14" s="137">
        <v>1</v>
      </c>
      <c r="K14" s="133" t="s">
        <v>22</v>
      </c>
      <c r="L14" s="142"/>
      <c r="M14" s="142"/>
      <c r="N14" s="143" t="s">
        <v>112</v>
      </c>
      <c r="O14" s="142"/>
      <c r="P14" s="142" t="s">
        <v>79</v>
      </c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  <c r="CS14" s="122"/>
      <c r="CT14" s="122"/>
      <c r="CU14" s="122"/>
      <c r="CV14" s="122"/>
      <c r="CW14" s="122"/>
      <c r="CX14" s="122"/>
      <c r="CY14" s="122"/>
      <c r="CZ14" s="122"/>
      <c r="DA14" s="122"/>
      <c r="DB14" s="122"/>
      <c r="DC14" s="122"/>
      <c r="DD14" s="122"/>
      <c r="DE14" s="122"/>
      <c r="DF14" s="122"/>
      <c r="DG14" s="122"/>
      <c r="DH14" s="122"/>
      <c r="DI14" s="122"/>
      <c r="DJ14" s="122"/>
      <c r="DK14" s="122"/>
      <c r="DL14" s="122"/>
      <c r="DM14" s="122"/>
      <c r="DN14" s="122"/>
      <c r="DO14" s="122"/>
      <c r="DP14" s="122"/>
      <c r="DQ14" s="122"/>
      <c r="DR14" s="122"/>
      <c r="DS14" s="122"/>
      <c r="DT14" s="122"/>
      <c r="DU14" s="122"/>
      <c r="DV14" s="122"/>
      <c r="DW14" s="122"/>
      <c r="DX14" s="122"/>
      <c r="DY14" s="122"/>
      <c r="DZ14" s="122"/>
      <c r="EA14" s="122"/>
      <c r="EB14" s="122"/>
      <c r="EC14" s="122"/>
      <c r="ED14" s="122"/>
      <c r="EE14" s="122"/>
      <c r="EF14" s="122"/>
      <c r="EG14" s="122"/>
      <c r="EH14" s="122"/>
      <c r="EI14" s="122"/>
      <c r="EJ14" s="122"/>
      <c r="EK14" s="122"/>
      <c r="EL14" s="122"/>
      <c r="EM14" s="122"/>
      <c r="EN14" s="122"/>
      <c r="EO14" s="122"/>
      <c r="EP14" s="122"/>
      <c r="EQ14" s="122"/>
      <c r="ER14" s="122"/>
      <c r="ES14" s="122"/>
      <c r="ET14" s="122"/>
      <c r="EU14" s="122"/>
      <c r="EV14" s="122"/>
      <c r="EW14" s="122"/>
      <c r="EX14" s="122"/>
      <c r="EY14" s="122"/>
      <c r="EZ14" s="122"/>
      <c r="FA14" s="122"/>
      <c r="FB14" s="122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  <c r="FQ14" s="122"/>
      <c r="FR14" s="122"/>
      <c r="FS14" s="122"/>
      <c r="FT14" s="122"/>
      <c r="FU14" s="122"/>
      <c r="FV14" s="122"/>
      <c r="FW14" s="122"/>
      <c r="FX14" s="122"/>
      <c r="FY14" s="122"/>
      <c r="FZ14" s="122"/>
      <c r="GA14" s="122"/>
      <c r="GB14" s="122"/>
      <c r="GC14" s="122"/>
      <c r="GD14" s="122"/>
      <c r="GE14" s="122"/>
      <c r="GF14" s="122"/>
      <c r="GG14" s="122"/>
      <c r="GH14" s="122"/>
      <c r="GI14" s="122"/>
      <c r="GJ14" s="122"/>
      <c r="GK14" s="122"/>
      <c r="GL14" s="122"/>
      <c r="GM14" s="122"/>
      <c r="GN14" s="122"/>
      <c r="GO14" s="122"/>
      <c r="GP14" s="122"/>
      <c r="GQ14" s="122"/>
      <c r="GR14" s="122"/>
      <c r="GS14" s="122"/>
      <c r="GT14" s="122"/>
      <c r="GU14" s="122"/>
      <c r="GV14" s="122"/>
      <c r="GW14" s="122"/>
      <c r="GX14" s="122"/>
      <c r="GY14" s="122"/>
      <c r="GZ14" s="122"/>
      <c r="HA14" s="122"/>
      <c r="HB14" s="122"/>
      <c r="HC14" s="122"/>
      <c r="HD14" s="122"/>
      <c r="HE14" s="122"/>
      <c r="HF14" s="122"/>
      <c r="HG14" s="122"/>
      <c r="HH14" s="122"/>
      <c r="HI14" s="122"/>
      <c r="HJ14" s="122"/>
      <c r="HK14" s="122"/>
      <c r="HL14" s="122"/>
      <c r="HM14" s="122"/>
      <c r="HN14" s="122"/>
      <c r="HO14" s="122"/>
      <c r="HP14" s="122"/>
      <c r="HQ14" s="122"/>
      <c r="HR14" s="122"/>
      <c r="HS14" s="122"/>
      <c r="HT14" s="122"/>
      <c r="HU14" s="122"/>
      <c r="HV14" s="122"/>
      <c r="HW14" s="122"/>
      <c r="HX14" s="122"/>
      <c r="HY14" s="122"/>
      <c r="HZ14" s="122"/>
      <c r="IA14" s="122"/>
      <c r="IB14" s="122"/>
      <c r="IC14" s="122"/>
      <c r="ID14" s="122"/>
      <c r="IE14" s="122"/>
      <c r="IF14" s="122"/>
      <c r="IG14" s="122"/>
      <c r="IH14" s="122"/>
      <c r="II14" s="122"/>
      <c r="IJ14" s="122"/>
      <c r="IK14" s="122"/>
      <c r="IL14" s="122"/>
      <c r="IM14" s="122"/>
      <c r="IN14" s="122"/>
      <c r="IO14" s="122"/>
      <c r="IP14" s="122"/>
      <c r="IQ14" s="122"/>
      <c r="IR14" s="122"/>
      <c r="IS14" s="122"/>
      <c r="IT14" s="122"/>
      <c r="IU14" s="122"/>
      <c r="IV14" s="122"/>
      <c r="IW14" s="122"/>
      <c r="IX14" s="122"/>
      <c r="IY14" s="122"/>
      <c r="IZ14" s="122"/>
      <c r="JA14" s="122"/>
      <c r="JB14" s="122"/>
      <c r="JC14" s="122"/>
      <c r="JD14" s="122"/>
      <c r="JE14" s="122"/>
      <c r="JF14" s="122"/>
      <c r="JG14" s="122"/>
      <c r="JH14" s="122"/>
      <c r="JI14" s="122"/>
      <c r="JJ14" s="122"/>
      <c r="JK14" s="122"/>
      <c r="JL14" s="122"/>
      <c r="JM14" s="122"/>
      <c r="JN14" s="122"/>
      <c r="JO14" s="122"/>
      <c r="JP14" s="122"/>
      <c r="JQ14" s="122"/>
      <c r="JR14" s="122"/>
      <c r="JS14" s="122"/>
      <c r="JT14" s="122"/>
      <c r="JU14" s="122"/>
      <c r="JV14" s="122"/>
      <c r="JW14" s="122"/>
      <c r="JX14" s="122"/>
      <c r="JY14" s="122"/>
      <c r="JZ14" s="122"/>
      <c r="KA14" s="122"/>
      <c r="KB14" s="122"/>
      <c r="KC14" s="122"/>
      <c r="KD14" s="122"/>
      <c r="KE14" s="122"/>
      <c r="KF14" s="122"/>
      <c r="KG14" s="122"/>
      <c r="KH14" s="122"/>
      <c r="KI14" s="122"/>
      <c r="KJ14" s="122"/>
      <c r="KK14" s="122"/>
      <c r="KL14" s="122"/>
      <c r="KM14" s="122"/>
      <c r="KN14" s="122"/>
      <c r="KO14" s="122"/>
      <c r="KP14" s="122"/>
      <c r="KQ14" s="122"/>
      <c r="KR14" s="122"/>
      <c r="KS14" s="122"/>
      <c r="KT14" s="122"/>
      <c r="KU14" s="122"/>
      <c r="KV14" s="122"/>
      <c r="KW14" s="122"/>
      <c r="KX14" s="122"/>
      <c r="KY14" s="122"/>
      <c r="KZ14" s="122"/>
      <c r="LA14" s="122"/>
      <c r="LB14" s="122"/>
      <c r="LC14" s="122"/>
      <c r="LD14" s="122"/>
      <c r="LE14" s="122"/>
      <c r="LF14" s="122"/>
      <c r="LG14" s="122"/>
      <c r="LH14" s="122"/>
      <c r="LI14" s="122"/>
      <c r="LJ14" s="122"/>
      <c r="LK14" s="122"/>
      <c r="LL14" s="122"/>
      <c r="LM14" s="122"/>
      <c r="LN14" s="122"/>
      <c r="LO14" s="122"/>
      <c r="LP14" s="122"/>
      <c r="LQ14" s="122"/>
      <c r="LR14" s="122"/>
      <c r="LS14" s="122"/>
      <c r="LT14" s="122"/>
      <c r="LU14" s="122"/>
      <c r="LV14" s="122"/>
      <c r="LW14" s="122"/>
      <c r="LX14" s="122"/>
      <c r="LY14" s="122"/>
      <c r="LZ14" s="122"/>
      <c r="MA14" s="122"/>
      <c r="MB14" s="122"/>
      <c r="MC14" s="122"/>
      <c r="MD14" s="122"/>
      <c r="ME14" s="122"/>
      <c r="MF14" s="122"/>
      <c r="MG14" s="122"/>
      <c r="MH14" s="122"/>
      <c r="MI14" s="122"/>
      <c r="MJ14" s="122"/>
      <c r="MK14" s="122"/>
      <c r="ML14" s="122"/>
      <c r="MM14" s="122"/>
      <c r="MN14" s="122"/>
      <c r="MO14" s="122"/>
      <c r="MP14" s="122"/>
      <c r="MQ14" s="122"/>
      <c r="MR14" s="122"/>
      <c r="MS14" s="122"/>
      <c r="MT14" s="122"/>
      <c r="MU14" s="122"/>
      <c r="MV14" s="122"/>
      <c r="MW14" s="122"/>
      <c r="MX14" s="122"/>
      <c r="MY14" s="122"/>
      <c r="MZ14" s="122"/>
      <c r="NA14" s="122"/>
      <c r="NB14" s="122"/>
      <c r="NC14" s="122"/>
      <c r="ND14" s="122"/>
      <c r="NE14" s="122"/>
      <c r="NF14" s="122"/>
      <c r="NG14" s="122"/>
      <c r="NH14" s="122"/>
      <c r="NI14" s="122"/>
      <c r="NJ14" s="122"/>
      <c r="NK14" s="122"/>
      <c r="NL14" s="122"/>
      <c r="NM14" s="122"/>
      <c r="NN14" s="122"/>
      <c r="NO14" s="122"/>
      <c r="NP14" s="122"/>
      <c r="NQ14" s="122"/>
      <c r="NR14" s="122"/>
      <c r="NS14" s="122"/>
      <c r="NT14" s="122"/>
      <c r="NU14" s="122"/>
      <c r="NV14" s="122"/>
      <c r="NW14" s="122"/>
      <c r="NX14" s="122"/>
      <c r="NY14" s="122"/>
      <c r="NZ14" s="122"/>
      <c r="OA14" s="122"/>
      <c r="OB14" s="122"/>
      <c r="OC14" s="122"/>
      <c r="OD14" s="122"/>
      <c r="OE14" s="122"/>
      <c r="OF14" s="122"/>
      <c r="OG14" s="122"/>
      <c r="OH14" s="122"/>
      <c r="OI14" s="122"/>
      <c r="OJ14" s="122"/>
      <c r="OK14" s="122"/>
      <c r="OL14" s="122"/>
      <c r="OM14" s="122"/>
      <c r="ON14" s="122"/>
      <c r="OO14" s="122"/>
      <c r="OP14" s="122"/>
      <c r="OQ14" s="122"/>
      <c r="OR14" s="122"/>
      <c r="OS14" s="122"/>
      <c r="OT14" s="122"/>
      <c r="OU14" s="122"/>
      <c r="OV14" s="122"/>
      <c r="OW14" s="122"/>
      <c r="OX14" s="122"/>
      <c r="OY14" s="122"/>
      <c r="OZ14" s="122"/>
      <c r="PA14" s="122"/>
      <c r="PB14" s="122"/>
      <c r="PC14" s="122"/>
      <c r="PD14" s="122"/>
      <c r="PE14" s="122"/>
      <c r="PF14" s="122"/>
      <c r="PG14" s="122"/>
      <c r="PH14" s="122"/>
      <c r="PI14" s="122"/>
      <c r="PJ14" s="122"/>
      <c r="PK14" s="122"/>
      <c r="PL14" s="122"/>
      <c r="PM14" s="122"/>
      <c r="PN14" s="122"/>
      <c r="PO14" s="122"/>
      <c r="PP14" s="122"/>
      <c r="PQ14" s="122"/>
      <c r="PR14" s="122"/>
      <c r="PS14" s="122"/>
      <c r="PT14" s="122"/>
      <c r="PU14" s="122"/>
      <c r="PV14" s="122"/>
      <c r="PW14" s="122"/>
      <c r="PX14" s="122"/>
      <c r="PY14" s="122"/>
      <c r="PZ14" s="122"/>
      <c r="QA14" s="122"/>
      <c r="QB14" s="122"/>
      <c r="QC14" s="122"/>
      <c r="QD14" s="122"/>
      <c r="QE14" s="122"/>
      <c r="QF14" s="122"/>
      <c r="QG14" s="122"/>
      <c r="QH14" s="122"/>
      <c r="QI14" s="122"/>
      <c r="QJ14" s="122"/>
      <c r="QK14" s="122"/>
      <c r="QL14" s="122"/>
      <c r="QM14" s="122"/>
      <c r="QN14" s="122"/>
      <c r="QO14" s="122"/>
      <c r="QP14" s="122"/>
      <c r="QQ14" s="122"/>
      <c r="QR14" s="122"/>
      <c r="QS14" s="122"/>
      <c r="QT14" s="122"/>
      <c r="QU14" s="122"/>
      <c r="QV14" s="122"/>
      <c r="QW14" s="122"/>
      <c r="QX14" s="122"/>
      <c r="QY14" s="122"/>
      <c r="QZ14" s="122"/>
      <c r="RA14" s="122"/>
      <c r="RB14" s="122"/>
      <c r="RC14" s="122"/>
      <c r="RD14" s="122"/>
      <c r="RE14" s="122"/>
      <c r="RF14" s="122"/>
      <c r="RG14" s="122"/>
      <c r="RH14" s="122"/>
      <c r="RI14" s="122"/>
      <c r="RJ14" s="122"/>
      <c r="RK14" s="122"/>
      <c r="RL14" s="122"/>
      <c r="RM14" s="122"/>
      <c r="RN14" s="122"/>
      <c r="RO14" s="122"/>
      <c r="RP14" s="122"/>
      <c r="RQ14" s="122"/>
      <c r="RR14" s="122"/>
      <c r="RS14" s="122"/>
      <c r="RT14" s="122"/>
      <c r="RU14" s="122"/>
      <c r="RV14" s="122"/>
      <c r="RW14" s="122"/>
      <c r="RX14" s="122"/>
      <c r="RY14" s="122"/>
      <c r="RZ14" s="122"/>
      <c r="SA14" s="122"/>
      <c r="SB14" s="122"/>
      <c r="SC14" s="122"/>
      <c r="SD14" s="122"/>
      <c r="SE14" s="122"/>
      <c r="SF14" s="122"/>
      <c r="SG14" s="122"/>
      <c r="SH14" s="122"/>
      <c r="SI14" s="122"/>
      <c r="SJ14" s="122"/>
      <c r="SK14" s="122"/>
      <c r="SL14" s="122"/>
      <c r="SM14" s="122"/>
      <c r="SN14" s="122"/>
      <c r="SO14" s="122"/>
      <c r="SP14" s="122"/>
      <c r="SQ14" s="122"/>
      <c r="SR14" s="122"/>
      <c r="SS14" s="122"/>
      <c r="ST14" s="122"/>
      <c r="SU14" s="122"/>
      <c r="SV14" s="122"/>
      <c r="SW14" s="122"/>
      <c r="SX14" s="122"/>
      <c r="SY14" s="122"/>
      <c r="SZ14" s="122"/>
      <c r="TA14" s="122"/>
      <c r="TB14" s="122"/>
      <c r="TC14" s="122"/>
      <c r="TD14" s="122"/>
      <c r="TE14" s="122"/>
      <c r="TF14" s="122"/>
      <c r="TG14" s="122"/>
      <c r="TH14" s="122"/>
      <c r="TI14" s="122"/>
      <c r="TJ14" s="122"/>
      <c r="TK14" s="122"/>
      <c r="TL14" s="122"/>
      <c r="TM14" s="122"/>
      <c r="TN14" s="122"/>
      <c r="TO14" s="122"/>
      <c r="TP14" s="122"/>
      <c r="TQ14" s="122"/>
      <c r="TR14" s="122"/>
      <c r="TS14" s="122"/>
      <c r="TT14" s="122"/>
      <c r="TU14" s="122"/>
      <c r="TV14" s="122"/>
      <c r="TW14" s="122"/>
      <c r="TX14" s="122"/>
      <c r="TY14" s="122"/>
      <c r="TZ14" s="122"/>
      <c r="UA14" s="122"/>
      <c r="UB14" s="122"/>
      <c r="UC14" s="122"/>
      <c r="UD14" s="122"/>
      <c r="UE14" s="122"/>
      <c r="UF14" s="122"/>
      <c r="UG14" s="122"/>
      <c r="UH14" s="122"/>
      <c r="UI14" s="122"/>
      <c r="UJ14" s="122"/>
      <c r="UK14" s="122"/>
      <c r="UL14" s="122"/>
      <c r="UM14" s="122"/>
      <c r="UN14" s="122"/>
      <c r="UO14" s="122"/>
      <c r="UP14" s="122"/>
      <c r="UQ14" s="122"/>
      <c r="UR14" s="122"/>
      <c r="US14" s="122"/>
      <c r="UT14" s="122"/>
      <c r="UU14" s="122"/>
      <c r="UV14" s="122"/>
      <c r="UW14" s="122"/>
      <c r="UX14" s="122"/>
      <c r="UY14" s="122"/>
      <c r="UZ14" s="122"/>
      <c r="VA14" s="122"/>
      <c r="VB14" s="122"/>
      <c r="VC14" s="122"/>
      <c r="VD14" s="122"/>
      <c r="VE14" s="122"/>
      <c r="VF14" s="122"/>
      <c r="VG14" s="122"/>
      <c r="VH14" s="122"/>
      <c r="VI14" s="122"/>
      <c r="VJ14" s="122"/>
      <c r="VK14" s="122"/>
      <c r="VL14" s="122"/>
      <c r="VM14" s="122"/>
      <c r="VN14" s="122"/>
      <c r="VO14" s="122"/>
      <c r="VP14" s="122"/>
      <c r="VQ14" s="122"/>
      <c r="VR14" s="122"/>
      <c r="VS14" s="122"/>
      <c r="VT14" s="122"/>
      <c r="VU14" s="122"/>
      <c r="VV14" s="122"/>
      <c r="VW14" s="122"/>
      <c r="VX14" s="122"/>
      <c r="VY14" s="122"/>
      <c r="VZ14" s="122"/>
      <c r="WA14" s="122"/>
      <c r="WB14" s="122"/>
      <c r="WC14" s="122"/>
      <c r="WD14" s="122"/>
      <c r="WE14" s="122"/>
      <c r="WF14" s="122"/>
      <c r="WG14" s="122"/>
      <c r="WH14" s="122"/>
      <c r="WI14" s="122"/>
      <c r="WJ14" s="122"/>
      <c r="WK14" s="122"/>
      <c r="WL14" s="122"/>
      <c r="WM14" s="122"/>
      <c r="WN14" s="122"/>
      <c r="WO14" s="122"/>
      <c r="WP14" s="122"/>
      <c r="WQ14" s="122"/>
      <c r="WR14" s="122"/>
      <c r="WS14" s="122"/>
      <c r="WT14" s="122"/>
      <c r="WU14" s="122"/>
      <c r="WV14" s="122"/>
      <c r="WW14" s="122"/>
      <c r="WX14" s="122"/>
      <c r="WY14" s="122"/>
      <c r="WZ14" s="122"/>
      <c r="XA14" s="122"/>
      <c r="XB14" s="122"/>
      <c r="XC14" s="122"/>
      <c r="XD14" s="122"/>
      <c r="XE14" s="122"/>
      <c r="XF14" s="122"/>
      <c r="XG14" s="122"/>
      <c r="XH14" s="122"/>
      <c r="XI14" s="122"/>
      <c r="XJ14" s="122"/>
      <c r="XK14" s="122"/>
      <c r="XL14" s="122"/>
      <c r="XM14" s="122"/>
      <c r="XN14" s="122"/>
      <c r="XO14" s="122"/>
      <c r="XP14" s="122"/>
      <c r="XQ14" s="122"/>
      <c r="XR14" s="122"/>
      <c r="XS14" s="122"/>
      <c r="XT14" s="122"/>
      <c r="XU14" s="122"/>
      <c r="XV14" s="122"/>
      <c r="XW14" s="122"/>
      <c r="XX14" s="122"/>
      <c r="XY14" s="122"/>
      <c r="XZ14" s="122"/>
      <c r="YA14" s="122"/>
      <c r="YB14" s="122"/>
      <c r="YC14" s="122"/>
      <c r="YD14" s="122"/>
      <c r="YE14" s="122"/>
      <c r="YF14" s="122"/>
      <c r="YG14" s="122"/>
      <c r="YH14" s="122"/>
      <c r="YI14" s="122"/>
      <c r="YJ14" s="122"/>
      <c r="YK14" s="122"/>
      <c r="YL14" s="122"/>
      <c r="YM14" s="122"/>
      <c r="YN14" s="122"/>
      <c r="YO14" s="122"/>
      <c r="YP14" s="122"/>
      <c r="YQ14" s="122"/>
      <c r="YR14" s="122"/>
      <c r="YS14" s="122"/>
      <c r="YT14" s="122"/>
      <c r="YU14" s="122"/>
      <c r="YV14" s="122"/>
      <c r="YW14" s="122"/>
      <c r="YX14" s="122"/>
      <c r="YY14" s="122"/>
      <c r="YZ14" s="122"/>
      <c r="ZA14" s="122"/>
      <c r="ZB14" s="122"/>
      <c r="ZC14" s="122"/>
      <c r="ZD14" s="122"/>
      <c r="ZE14" s="122"/>
      <c r="ZF14" s="122"/>
      <c r="ZG14" s="122"/>
      <c r="ZH14" s="122"/>
      <c r="ZI14" s="122"/>
      <c r="ZJ14" s="122"/>
      <c r="ZK14" s="122"/>
      <c r="ZL14" s="122"/>
      <c r="ZM14" s="122"/>
      <c r="ZN14" s="122"/>
      <c r="ZO14" s="122"/>
      <c r="ZP14" s="122"/>
      <c r="ZQ14" s="122"/>
      <c r="ZR14" s="122"/>
      <c r="ZS14" s="122"/>
      <c r="ZT14" s="122"/>
      <c r="ZU14" s="122"/>
      <c r="ZV14" s="122"/>
      <c r="ZW14" s="122"/>
      <c r="ZX14" s="122"/>
      <c r="ZY14" s="122"/>
      <c r="ZZ14" s="122"/>
      <c r="AAA14" s="122"/>
      <c r="AAB14" s="122"/>
      <c r="AAC14" s="122"/>
      <c r="AAD14" s="122"/>
      <c r="AAE14" s="122"/>
      <c r="AAF14" s="122"/>
      <c r="AAG14" s="122"/>
      <c r="AAH14" s="122"/>
      <c r="AAI14" s="122"/>
      <c r="AAJ14" s="122"/>
      <c r="AAK14" s="122"/>
      <c r="AAL14" s="122"/>
      <c r="AAM14" s="122"/>
      <c r="AAN14" s="122"/>
      <c r="AAO14" s="122"/>
      <c r="AAP14" s="122"/>
      <c r="AAQ14" s="122"/>
      <c r="AAR14" s="122"/>
      <c r="AAS14" s="122"/>
      <c r="AAT14" s="122"/>
      <c r="AAU14" s="122"/>
      <c r="AAV14" s="122"/>
      <c r="AAW14" s="122"/>
      <c r="AAX14" s="122"/>
      <c r="AAY14" s="122"/>
      <c r="AAZ14" s="122"/>
      <c r="ABA14" s="122"/>
      <c r="ABB14" s="122"/>
      <c r="ABC14" s="122"/>
      <c r="ABD14" s="122"/>
      <c r="ABE14" s="122"/>
      <c r="ABF14" s="122"/>
      <c r="ABG14" s="122"/>
      <c r="ABH14" s="122"/>
      <c r="ABI14" s="122"/>
      <c r="ABJ14" s="122"/>
      <c r="ABK14" s="122"/>
      <c r="ABL14" s="122"/>
      <c r="ABM14" s="122"/>
      <c r="ABN14" s="122"/>
      <c r="ABO14" s="122"/>
      <c r="ABP14" s="122"/>
      <c r="ABQ14" s="122"/>
      <c r="ABR14" s="122"/>
      <c r="ABS14" s="122"/>
      <c r="ABT14" s="122"/>
      <c r="ABU14" s="122"/>
      <c r="ABV14" s="122"/>
      <c r="ABW14" s="122"/>
      <c r="ABX14" s="122"/>
      <c r="ABY14" s="122"/>
      <c r="ABZ14" s="122"/>
      <c r="ACA14" s="122"/>
      <c r="ACB14" s="122"/>
      <c r="ACC14" s="122"/>
      <c r="ACD14" s="122"/>
      <c r="ACE14" s="122"/>
      <c r="ACF14" s="122"/>
      <c r="ACG14" s="122"/>
      <c r="ACH14" s="122"/>
      <c r="ACI14" s="122"/>
      <c r="ACJ14" s="122"/>
      <c r="ACK14" s="122"/>
      <c r="ACL14" s="122"/>
      <c r="ACM14" s="122"/>
      <c r="ACN14" s="122"/>
      <c r="ACO14" s="122"/>
      <c r="ACP14" s="122"/>
      <c r="ACQ14" s="122"/>
      <c r="ACR14" s="122"/>
      <c r="ACS14" s="122"/>
      <c r="ACT14" s="122"/>
      <c r="ACU14" s="122"/>
      <c r="ACV14" s="122"/>
      <c r="ACW14" s="122"/>
      <c r="ACX14" s="122"/>
      <c r="ACY14" s="122"/>
      <c r="ACZ14" s="122"/>
      <c r="ADA14" s="122"/>
      <c r="ADB14" s="122"/>
      <c r="ADC14" s="122"/>
      <c r="ADD14" s="122"/>
      <c r="ADE14" s="122"/>
      <c r="ADF14" s="122"/>
      <c r="ADG14" s="122"/>
      <c r="ADH14" s="122"/>
      <c r="ADI14" s="122"/>
      <c r="ADJ14" s="122"/>
      <c r="ADK14" s="122"/>
      <c r="ADL14" s="122"/>
      <c r="ADM14" s="122"/>
      <c r="ADN14" s="122"/>
      <c r="ADO14" s="122"/>
      <c r="ADP14" s="122"/>
      <c r="ADQ14" s="122"/>
      <c r="ADR14" s="122"/>
      <c r="ADS14" s="122"/>
      <c r="ADT14" s="122"/>
      <c r="ADU14" s="122"/>
      <c r="ADV14" s="122"/>
      <c r="ADW14" s="122"/>
      <c r="ADX14" s="122"/>
      <c r="ADY14" s="122"/>
      <c r="ADZ14" s="122"/>
      <c r="AEA14" s="122"/>
      <c r="AEB14" s="122"/>
      <c r="AEC14" s="122"/>
      <c r="AED14" s="122"/>
      <c r="AEE14" s="122"/>
      <c r="AEF14" s="122"/>
      <c r="AEG14" s="122"/>
      <c r="AEH14" s="122"/>
      <c r="AEI14" s="122"/>
      <c r="AEJ14" s="122"/>
      <c r="AEK14" s="122"/>
      <c r="AEL14" s="122"/>
      <c r="AEM14" s="122"/>
      <c r="AEN14" s="122"/>
      <c r="AEO14" s="122"/>
      <c r="AEP14" s="122"/>
      <c r="AEQ14" s="122"/>
      <c r="AER14" s="122"/>
      <c r="AES14" s="122"/>
      <c r="AET14" s="122"/>
      <c r="AEU14" s="122"/>
      <c r="AEV14" s="122"/>
      <c r="AEW14" s="122"/>
      <c r="AEX14" s="122"/>
      <c r="AEY14" s="122"/>
      <c r="AEZ14" s="122"/>
      <c r="AFA14" s="122"/>
      <c r="AFB14" s="122"/>
      <c r="AFC14" s="122"/>
      <c r="AFD14" s="122"/>
      <c r="AFE14" s="122"/>
      <c r="AFF14" s="122"/>
      <c r="AFG14" s="122"/>
      <c r="AFH14" s="122"/>
      <c r="AFI14" s="122"/>
      <c r="AFJ14" s="122"/>
      <c r="AFK14" s="122"/>
      <c r="AFL14" s="122"/>
      <c r="AFM14" s="122"/>
      <c r="AFN14" s="122"/>
      <c r="AFO14" s="122"/>
      <c r="AFP14" s="122"/>
      <c r="AFQ14" s="122"/>
      <c r="AFR14" s="122"/>
      <c r="AFS14" s="122"/>
      <c r="AFT14" s="122"/>
      <c r="AFU14" s="122"/>
      <c r="AFV14" s="122"/>
      <c r="AFW14" s="122"/>
      <c r="AFX14" s="122"/>
      <c r="AFY14" s="122"/>
      <c r="AFZ14" s="122"/>
      <c r="AGA14" s="122"/>
      <c r="AGB14" s="122"/>
      <c r="AGC14" s="122"/>
      <c r="AGD14" s="122"/>
      <c r="AGE14" s="122"/>
      <c r="AGF14" s="122"/>
      <c r="AGG14" s="122"/>
      <c r="AGH14" s="122"/>
      <c r="AGI14" s="122"/>
      <c r="AGJ14" s="122"/>
      <c r="AGK14" s="122"/>
      <c r="AGL14" s="122"/>
      <c r="AGM14" s="122"/>
      <c r="AGN14" s="122"/>
      <c r="AGO14" s="122"/>
      <c r="AGP14" s="122"/>
      <c r="AGQ14" s="122"/>
      <c r="AGR14" s="122"/>
      <c r="AGS14" s="122"/>
      <c r="AGT14" s="122"/>
      <c r="AGU14" s="122"/>
      <c r="AGV14" s="122"/>
      <c r="AGW14" s="122"/>
      <c r="AGX14" s="122"/>
      <c r="AGY14" s="122"/>
      <c r="AGZ14" s="122"/>
      <c r="AHA14" s="122"/>
      <c r="AHB14" s="122"/>
      <c r="AHC14" s="122"/>
      <c r="AHD14" s="122"/>
      <c r="AHE14" s="122"/>
      <c r="AHF14" s="122"/>
      <c r="AHG14" s="122"/>
      <c r="AHH14" s="122"/>
      <c r="AHI14" s="122"/>
      <c r="AHJ14" s="122"/>
      <c r="AHK14" s="122"/>
      <c r="AHL14" s="122"/>
      <c r="AHM14" s="122"/>
      <c r="AHN14" s="122"/>
      <c r="AHO14" s="122"/>
      <c r="AHP14" s="122"/>
      <c r="AHQ14" s="122"/>
      <c r="AHR14" s="122"/>
      <c r="AHS14" s="122"/>
      <c r="AHT14" s="122"/>
      <c r="AHU14" s="122"/>
      <c r="AHV14" s="122"/>
      <c r="AHW14" s="122"/>
      <c r="AHX14" s="122"/>
      <c r="AHY14" s="122"/>
      <c r="AHZ14" s="122"/>
      <c r="AIA14" s="122"/>
      <c r="AIB14" s="122"/>
      <c r="AIC14" s="122"/>
      <c r="AID14" s="122"/>
      <c r="AIE14" s="122"/>
      <c r="AIF14" s="122"/>
      <c r="AIG14" s="122"/>
      <c r="AIH14" s="122"/>
      <c r="AII14" s="122"/>
      <c r="AIJ14" s="122"/>
      <c r="AIK14" s="122"/>
      <c r="AIL14" s="122"/>
      <c r="AIM14" s="122"/>
      <c r="AIN14" s="122"/>
      <c r="AIO14" s="122"/>
      <c r="AIP14" s="122"/>
      <c r="AIQ14" s="122"/>
      <c r="AIR14" s="122"/>
      <c r="AIS14" s="122"/>
      <c r="AIT14" s="122"/>
      <c r="AIU14" s="122"/>
      <c r="AIV14" s="122"/>
      <c r="AIW14" s="122"/>
      <c r="AIX14" s="122"/>
      <c r="AIY14" s="122"/>
      <c r="AIZ14" s="122"/>
      <c r="AJA14" s="122"/>
      <c r="AJB14" s="122"/>
      <c r="AJC14" s="122"/>
      <c r="AJD14" s="122"/>
      <c r="AJE14" s="122"/>
      <c r="AJF14" s="122"/>
      <c r="AJG14" s="122"/>
      <c r="AJH14" s="122"/>
      <c r="AJI14" s="122"/>
      <c r="AJJ14" s="122"/>
      <c r="AJK14" s="122"/>
      <c r="AJL14" s="122"/>
      <c r="AJM14" s="122"/>
      <c r="AJN14" s="122"/>
      <c r="AJO14" s="122"/>
      <c r="AJP14" s="122"/>
      <c r="AJQ14" s="122"/>
      <c r="AJR14" s="122"/>
      <c r="AJS14" s="122"/>
      <c r="AJT14" s="122"/>
      <c r="AJU14" s="122"/>
      <c r="AJV14" s="122"/>
      <c r="AJW14" s="122"/>
      <c r="AJX14" s="122"/>
      <c r="AJY14" s="122"/>
      <c r="AJZ14" s="122"/>
      <c r="AKA14" s="122"/>
      <c r="AKB14" s="122"/>
      <c r="AKC14" s="122"/>
      <c r="AKD14" s="122"/>
      <c r="AKE14" s="122"/>
      <c r="AKF14" s="122"/>
      <c r="AKG14" s="122"/>
      <c r="AKH14" s="122"/>
      <c r="AKI14" s="122"/>
      <c r="AKJ14" s="122"/>
      <c r="AKK14" s="122"/>
      <c r="AKL14" s="122"/>
      <c r="AKM14" s="122"/>
      <c r="AKN14" s="122"/>
      <c r="AKO14" s="122"/>
      <c r="AKP14" s="122"/>
      <c r="AKQ14" s="122"/>
      <c r="AKR14" s="122"/>
      <c r="AKS14" s="122"/>
      <c r="AKT14" s="122"/>
      <c r="AKU14" s="122"/>
      <c r="AKV14" s="122"/>
      <c r="AKW14" s="122"/>
      <c r="AKX14" s="122"/>
      <c r="AKY14" s="122"/>
      <c r="AKZ14" s="122"/>
      <c r="ALA14" s="122"/>
      <c r="ALB14" s="122"/>
      <c r="ALC14" s="122"/>
      <c r="ALD14" s="122"/>
      <c r="ALE14" s="122"/>
      <c r="ALF14" s="122"/>
      <c r="ALG14" s="122"/>
      <c r="ALH14" s="122"/>
      <c r="ALI14" s="122"/>
      <c r="ALJ14" s="122"/>
      <c r="ALK14" s="122"/>
      <c r="ALL14" s="122"/>
      <c r="ALM14" s="122"/>
      <c r="ALN14" s="122"/>
      <c r="ALO14" s="122"/>
      <c r="ALP14" s="122"/>
      <c r="ALQ14" s="122"/>
      <c r="ALR14" s="122"/>
      <c r="ALS14" s="122"/>
      <c r="ALT14" s="122"/>
      <c r="ALU14" s="122"/>
      <c r="ALV14" s="122"/>
      <c r="ALW14" s="122"/>
      <c r="ALX14" s="122"/>
      <c r="ALY14" s="122"/>
      <c r="ALZ14" s="122"/>
      <c r="AMA14" s="122"/>
      <c r="AMB14" s="122"/>
      <c r="AMC14" s="122"/>
      <c r="AMD14" s="122"/>
      <c r="AME14" s="122"/>
      <c r="AMF14" s="122"/>
      <c r="AMG14" s="122"/>
      <c r="AMH14" s="122"/>
      <c r="AMI14" s="122"/>
    </row>
    <row r="15" spans="1:1023" s="84" customFormat="1">
      <c r="A15" s="133" t="s">
        <v>20</v>
      </c>
      <c r="B15" s="134" t="s">
        <v>113</v>
      </c>
      <c r="C15" s="124"/>
      <c r="D15" s="124">
        <v>8</v>
      </c>
      <c r="E15" s="124"/>
      <c r="F15" s="124"/>
      <c r="G15" s="124">
        <v>5</v>
      </c>
      <c r="H15" s="135">
        <f>1/8</f>
        <v>0.125</v>
      </c>
      <c r="I15" s="136"/>
      <c r="J15" s="137">
        <v>1</v>
      </c>
      <c r="K15" s="133" t="s">
        <v>22</v>
      </c>
      <c r="L15" s="142"/>
      <c r="M15" s="142"/>
      <c r="N15" s="143" t="s">
        <v>112</v>
      </c>
      <c r="O15" s="142"/>
      <c r="P15" s="142" t="s">
        <v>79</v>
      </c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  <c r="CD15" s="122"/>
      <c r="CE15" s="122"/>
      <c r="CF15" s="122"/>
      <c r="CG15" s="122"/>
      <c r="CH15" s="122"/>
      <c r="CI15" s="122"/>
      <c r="CJ15" s="122"/>
      <c r="CK15" s="122"/>
      <c r="CL15" s="122"/>
      <c r="CM15" s="122"/>
      <c r="CN15" s="122"/>
      <c r="CO15" s="122"/>
      <c r="CP15" s="122"/>
      <c r="CQ15" s="122"/>
      <c r="CR15" s="122"/>
      <c r="CS15" s="122"/>
      <c r="CT15" s="122"/>
      <c r="CU15" s="122"/>
      <c r="CV15" s="122"/>
      <c r="CW15" s="122"/>
      <c r="CX15" s="122"/>
      <c r="CY15" s="122"/>
      <c r="CZ15" s="122"/>
      <c r="DA15" s="122"/>
      <c r="DB15" s="122"/>
      <c r="DC15" s="122"/>
      <c r="DD15" s="122"/>
      <c r="DE15" s="122"/>
      <c r="DF15" s="122"/>
      <c r="DG15" s="122"/>
      <c r="DH15" s="122"/>
      <c r="DI15" s="122"/>
      <c r="DJ15" s="122"/>
      <c r="DK15" s="122"/>
      <c r="DL15" s="122"/>
      <c r="DM15" s="122"/>
      <c r="DN15" s="122"/>
      <c r="DO15" s="122"/>
      <c r="DP15" s="122"/>
      <c r="DQ15" s="122"/>
      <c r="DR15" s="122"/>
      <c r="DS15" s="122"/>
      <c r="DT15" s="122"/>
      <c r="DU15" s="122"/>
      <c r="DV15" s="122"/>
      <c r="DW15" s="122"/>
      <c r="DX15" s="122"/>
      <c r="DY15" s="122"/>
      <c r="DZ15" s="122"/>
      <c r="EA15" s="122"/>
      <c r="EB15" s="122"/>
      <c r="EC15" s="122"/>
      <c r="ED15" s="122"/>
      <c r="EE15" s="122"/>
      <c r="EF15" s="122"/>
      <c r="EG15" s="122"/>
      <c r="EH15" s="122"/>
      <c r="EI15" s="122"/>
      <c r="EJ15" s="122"/>
      <c r="EK15" s="122"/>
      <c r="EL15" s="122"/>
      <c r="EM15" s="122"/>
      <c r="EN15" s="122"/>
      <c r="EO15" s="122"/>
      <c r="EP15" s="122"/>
      <c r="EQ15" s="122"/>
      <c r="ER15" s="122"/>
      <c r="ES15" s="122"/>
      <c r="ET15" s="122"/>
      <c r="EU15" s="122"/>
      <c r="EV15" s="122"/>
      <c r="EW15" s="122"/>
      <c r="EX15" s="122"/>
      <c r="EY15" s="122"/>
      <c r="EZ15" s="122"/>
      <c r="FA15" s="122"/>
      <c r="FB15" s="122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  <c r="FQ15" s="122"/>
      <c r="FR15" s="122"/>
      <c r="FS15" s="122"/>
      <c r="FT15" s="122"/>
      <c r="FU15" s="122"/>
      <c r="FV15" s="122"/>
      <c r="FW15" s="122"/>
      <c r="FX15" s="122"/>
      <c r="FY15" s="122"/>
      <c r="FZ15" s="122"/>
      <c r="GA15" s="122"/>
      <c r="GB15" s="122"/>
      <c r="GC15" s="122"/>
      <c r="GD15" s="122"/>
      <c r="GE15" s="122"/>
      <c r="GF15" s="122"/>
      <c r="GG15" s="122"/>
      <c r="GH15" s="122"/>
      <c r="GI15" s="122"/>
      <c r="GJ15" s="122"/>
      <c r="GK15" s="122"/>
      <c r="GL15" s="122"/>
      <c r="GM15" s="122"/>
      <c r="GN15" s="122"/>
      <c r="GO15" s="122"/>
      <c r="GP15" s="122"/>
      <c r="GQ15" s="122"/>
      <c r="GR15" s="122"/>
      <c r="GS15" s="122"/>
      <c r="GT15" s="122"/>
      <c r="GU15" s="122"/>
      <c r="GV15" s="122"/>
      <c r="GW15" s="122"/>
      <c r="GX15" s="122"/>
      <c r="GY15" s="122"/>
      <c r="GZ15" s="122"/>
      <c r="HA15" s="122"/>
      <c r="HB15" s="122"/>
      <c r="HC15" s="122"/>
      <c r="HD15" s="122"/>
      <c r="HE15" s="122"/>
      <c r="HF15" s="122"/>
      <c r="HG15" s="122"/>
      <c r="HH15" s="122"/>
      <c r="HI15" s="122"/>
      <c r="HJ15" s="122"/>
      <c r="HK15" s="122"/>
      <c r="HL15" s="122"/>
      <c r="HM15" s="122"/>
      <c r="HN15" s="122"/>
      <c r="HO15" s="122"/>
      <c r="HP15" s="122"/>
      <c r="HQ15" s="122"/>
      <c r="HR15" s="122"/>
      <c r="HS15" s="122"/>
      <c r="HT15" s="122"/>
      <c r="HU15" s="122"/>
      <c r="HV15" s="122"/>
      <c r="HW15" s="122"/>
      <c r="HX15" s="122"/>
      <c r="HY15" s="122"/>
      <c r="HZ15" s="122"/>
      <c r="IA15" s="122"/>
      <c r="IB15" s="122"/>
      <c r="IC15" s="122"/>
      <c r="ID15" s="122"/>
      <c r="IE15" s="122"/>
      <c r="IF15" s="122"/>
      <c r="IG15" s="122"/>
      <c r="IH15" s="122"/>
      <c r="II15" s="122"/>
      <c r="IJ15" s="122"/>
      <c r="IK15" s="122"/>
      <c r="IL15" s="122"/>
      <c r="IM15" s="122"/>
      <c r="IN15" s="122"/>
      <c r="IO15" s="122"/>
      <c r="IP15" s="122"/>
      <c r="IQ15" s="122"/>
      <c r="IR15" s="122"/>
      <c r="IS15" s="122"/>
      <c r="IT15" s="122"/>
      <c r="IU15" s="122"/>
      <c r="IV15" s="122"/>
      <c r="IW15" s="122"/>
      <c r="IX15" s="122"/>
      <c r="IY15" s="122"/>
      <c r="IZ15" s="122"/>
      <c r="JA15" s="122"/>
      <c r="JB15" s="122"/>
      <c r="JC15" s="122"/>
      <c r="JD15" s="122"/>
      <c r="JE15" s="122"/>
      <c r="JF15" s="122"/>
      <c r="JG15" s="122"/>
      <c r="JH15" s="122"/>
      <c r="JI15" s="122"/>
      <c r="JJ15" s="122"/>
      <c r="JK15" s="122"/>
      <c r="JL15" s="122"/>
      <c r="JM15" s="122"/>
      <c r="JN15" s="122"/>
      <c r="JO15" s="122"/>
      <c r="JP15" s="122"/>
      <c r="JQ15" s="122"/>
      <c r="JR15" s="122"/>
      <c r="JS15" s="122"/>
      <c r="JT15" s="122"/>
      <c r="JU15" s="122"/>
      <c r="JV15" s="122"/>
      <c r="JW15" s="122"/>
      <c r="JX15" s="122"/>
      <c r="JY15" s="122"/>
      <c r="JZ15" s="122"/>
      <c r="KA15" s="122"/>
      <c r="KB15" s="122"/>
      <c r="KC15" s="122"/>
      <c r="KD15" s="122"/>
      <c r="KE15" s="122"/>
      <c r="KF15" s="122"/>
      <c r="KG15" s="122"/>
      <c r="KH15" s="122"/>
      <c r="KI15" s="122"/>
      <c r="KJ15" s="122"/>
      <c r="KK15" s="122"/>
      <c r="KL15" s="122"/>
      <c r="KM15" s="122"/>
      <c r="KN15" s="122"/>
      <c r="KO15" s="122"/>
      <c r="KP15" s="122"/>
      <c r="KQ15" s="122"/>
      <c r="KR15" s="122"/>
      <c r="KS15" s="122"/>
      <c r="KT15" s="122"/>
      <c r="KU15" s="122"/>
      <c r="KV15" s="122"/>
      <c r="KW15" s="122"/>
      <c r="KX15" s="122"/>
      <c r="KY15" s="122"/>
      <c r="KZ15" s="122"/>
      <c r="LA15" s="122"/>
      <c r="LB15" s="122"/>
      <c r="LC15" s="122"/>
      <c r="LD15" s="122"/>
      <c r="LE15" s="122"/>
      <c r="LF15" s="122"/>
      <c r="LG15" s="122"/>
      <c r="LH15" s="122"/>
      <c r="LI15" s="122"/>
      <c r="LJ15" s="122"/>
      <c r="LK15" s="122"/>
      <c r="LL15" s="122"/>
      <c r="LM15" s="122"/>
      <c r="LN15" s="122"/>
      <c r="LO15" s="122"/>
      <c r="LP15" s="122"/>
      <c r="LQ15" s="122"/>
      <c r="LR15" s="122"/>
      <c r="LS15" s="122"/>
      <c r="LT15" s="122"/>
      <c r="LU15" s="122"/>
      <c r="LV15" s="122"/>
      <c r="LW15" s="122"/>
      <c r="LX15" s="122"/>
      <c r="LY15" s="122"/>
      <c r="LZ15" s="122"/>
      <c r="MA15" s="122"/>
      <c r="MB15" s="122"/>
      <c r="MC15" s="122"/>
      <c r="MD15" s="122"/>
      <c r="ME15" s="122"/>
      <c r="MF15" s="122"/>
      <c r="MG15" s="122"/>
      <c r="MH15" s="122"/>
      <c r="MI15" s="122"/>
      <c r="MJ15" s="122"/>
      <c r="MK15" s="122"/>
      <c r="ML15" s="122"/>
      <c r="MM15" s="122"/>
      <c r="MN15" s="122"/>
      <c r="MO15" s="122"/>
      <c r="MP15" s="122"/>
      <c r="MQ15" s="122"/>
      <c r="MR15" s="122"/>
      <c r="MS15" s="122"/>
      <c r="MT15" s="122"/>
      <c r="MU15" s="122"/>
      <c r="MV15" s="122"/>
      <c r="MW15" s="122"/>
      <c r="MX15" s="122"/>
      <c r="MY15" s="122"/>
      <c r="MZ15" s="122"/>
      <c r="NA15" s="122"/>
      <c r="NB15" s="122"/>
      <c r="NC15" s="122"/>
      <c r="ND15" s="122"/>
      <c r="NE15" s="122"/>
      <c r="NF15" s="122"/>
      <c r="NG15" s="122"/>
      <c r="NH15" s="122"/>
      <c r="NI15" s="122"/>
      <c r="NJ15" s="122"/>
      <c r="NK15" s="122"/>
      <c r="NL15" s="122"/>
      <c r="NM15" s="122"/>
      <c r="NN15" s="122"/>
      <c r="NO15" s="122"/>
      <c r="NP15" s="122"/>
      <c r="NQ15" s="122"/>
      <c r="NR15" s="122"/>
      <c r="NS15" s="122"/>
      <c r="NT15" s="122"/>
      <c r="NU15" s="122"/>
      <c r="NV15" s="122"/>
      <c r="NW15" s="122"/>
      <c r="NX15" s="122"/>
      <c r="NY15" s="122"/>
      <c r="NZ15" s="122"/>
      <c r="OA15" s="122"/>
      <c r="OB15" s="122"/>
      <c r="OC15" s="122"/>
      <c r="OD15" s="122"/>
      <c r="OE15" s="122"/>
      <c r="OF15" s="122"/>
      <c r="OG15" s="122"/>
      <c r="OH15" s="122"/>
      <c r="OI15" s="122"/>
      <c r="OJ15" s="122"/>
      <c r="OK15" s="122"/>
      <c r="OL15" s="122"/>
      <c r="OM15" s="122"/>
      <c r="ON15" s="122"/>
      <c r="OO15" s="122"/>
      <c r="OP15" s="122"/>
      <c r="OQ15" s="122"/>
      <c r="OR15" s="122"/>
      <c r="OS15" s="122"/>
      <c r="OT15" s="122"/>
      <c r="OU15" s="122"/>
      <c r="OV15" s="122"/>
      <c r="OW15" s="122"/>
      <c r="OX15" s="122"/>
      <c r="OY15" s="122"/>
      <c r="OZ15" s="122"/>
      <c r="PA15" s="122"/>
      <c r="PB15" s="122"/>
      <c r="PC15" s="122"/>
      <c r="PD15" s="122"/>
      <c r="PE15" s="122"/>
      <c r="PF15" s="122"/>
      <c r="PG15" s="122"/>
      <c r="PH15" s="122"/>
      <c r="PI15" s="122"/>
      <c r="PJ15" s="122"/>
      <c r="PK15" s="122"/>
      <c r="PL15" s="122"/>
      <c r="PM15" s="122"/>
      <c r="PN15" s="122"/>
      <c r="PO15" s="122"/>
      <c r="PP15" s="122"/>
      <c r="PQ15" s="122"/>
      <c r="PR15" s="122"/>
      <c r="PS15" s="122"/>
      <c r="PT15" s="122"/>
      <c r="PU15" s="122"/>
      <c r="PV15" s="122"/>
      <c r="PW15" s="122"/>
      <c r="PX15" s="122"/>
      <c r="PY15" s="122"/>
      <c r="PZ15" s="122"/>
      <c r="QA15" s="122"/>
      <c r="QB15" s="122"/>
      <c r="QC15" s="122"/>
      <c r="QD15" s="122"/>
      <c r="QE15" s="122"/>
      <c r="QF15" s="122"/>
      <c r="QG15" s="122"/>
      <c r="QH15" s="122"/>
      <c r="QI15" s="122"/>
      <c r="QJ15" s="122"/>
      <c r="QK15" s="122"/>
      <c r="QL15" s="122"/>
      <c r="QM15" s="122"/>
      <c r="QN15" s="122"/>
      <c r="QO15" s="122"/>
      <c r="QP15" s="122"/>
      <c r="QQ15" s="122"/>
      <c r="QR15" s="122"/>
      <c r="QS15" s="122"/>
      <c r="QT15" s="122"/>
      <c r="QU15" s="122"/>
      <c r="QV15" s="122"/>
      <c r="QW15" s="122"/>
      <c r="QX15" s="122"/>
      <c r="QY15" s="122"/>
      <c r="QZ15" s="122"/>
      <c r="RA15" s="122"/>
      <c r="RB15" s="122"/>
      <c r="RC15" s="122"/>
      <c r="RD15" s="122"/>
      <c r="RE15" s="122"/>
      <c r="RF15" s="122"/>
      <c r="RG15" s="122"/>
      <c r="RH15" s="122"/>
      <c r="RI15" s="122"/>
      <c r="RJ15" s="122"/>
      <c r="RK15" s="122"/>
      <c r="RL15" s="122"/>
      <c r="RM15" s="122"/>
      <c r="RN15" s="122"/>
      <c r="RO15" s="122"/>
      <c r="RP15" s="122"/>
      <c r="RQ15" s="122"/>
      <c r="RR15" s="122"/>
      <c r="RS15" s="122"/>
      <c r="RT15" s="122"/>
      <c r="RU15" s="122"/>
      <c r="RV15" s="122"/>
      <c r="RW15" s="122"/>
      <c r="RX15" s="122"/>
      <c r="RY15" s="122"/>
      <c r="RZ15" s="122"/>
      <c r="SA15" s="122"/>
      <c r="SB15" s="122"/>
      <c r="SC15" s="122"/>
      <c r="SD15" s="122"/>
      <c r="SE15" s="122"/>
      <c r="SF15" s="122"/>
      <c r="SG15" s="122"/>
      <c r="SH15" s="122"/>
      <c r="SI15" s="122"/>
      <c r="SJ15" s="122"/>
      <c r="SK15" s="122"/>
      <c r="SL15" s="122"/>
      <c r="SM15" s="122"/>
      <c r="SN15" s="122"/>
      <c r="SO15" s="122"/>
      <c r="SP15" s="122"/>
      <c r="SQ15" s="122"/>
      <c r="SR15" s="122"/>
      <c r="SS15" s="122"/>
      <c r="ST15" s="122"/>
      <c r="SU15" s="122"/>
      <c r="SV15" s="122"/>
      <c r="SW15" s="122"/>
      <c r="SX15" s="122"/>
      <c r="SY15" s="122"/>
      <c r="SZ15" s="122"/>
      <c r="TA15" s="122"/>
      <c r="TB15" s="122"/>
      <c r="TC15" s="122"/>
      <c r="TD15" s="122"/>
      <c r="TE15" s="122"/>
      <c r="TF15" s="122"/>
      <c r="TG15" s="122"/>
      <c r="TH15" s="122"/>
      <c r="TI15" s="122"/>
      <c r="TJ15" s="122"/>
      <c r="TK15" s="122"/>
      <c r="TL15" s="122"/>
      <c r="TM15" s="122"/>
      <c r="TN15" s="122"/>
      <c r="TO15" s="122"/>
      <c r="TP15" s="122"/>
      <c r="TQ15" s="122"/>
      <c r="TR15" s="122"/>
      <c r="TS15" s="122"/>
      <c r="TT15" s="122"/>
      <c r="TU15" s="122"/>
      <c r="TV15" s="122"/>
      <c r="TW15" s="122"/>
      <c r="TX15" s="122"/>
      <c r="TY15" s="122"/>
      <c r="TZ15" s="122"/>
      <c r="UA15" s="122"/>
      <c r="UB15" s="122"/>
      <c r="UC15" s="122"/>
      <c r="UD15" s="122"/>
      <c r="UE15" s="122"/>
      <c r="UF15" s="122"/>
      <c r="UG15" s="122"/>
      <c r="UH15" s="122"/>
      <c r="UI15" s="122"/>
      <c r="UJ15" s="122"/>
      <c r="UK15" s="122"/>
      <c r="UL15" s="122"/>
      <c r="UM15" s="122"/>
      <c r="UN15" s="122"/>
      <c r="UO15" s="122"/>
      <c r="UP15" s="122"/>
      <c r="UQ15" s="122"/>
      <c r="UR15" s="122"/>
      <c r="US15" s="122"/>
      <c r="UT15" s="122"/>
      <c r="UU15" s="122"/>
      <c r="UV15" s="122"/>
      <c r="UW15" s="122"/>
      <c r="UX15" s="122"/>
      <c r="UY15" s="122"/>
      <c r="UZ15" s="122"/>
      <c r="VA15" s="122"/>
      <c r="VB15" s="122"/>
      <c r="VC15" s="122"/>
      <c r="VD15" s="122"/>
      <c r="VE15" s="122"/>
      <c r="VF15" s="122"/>
      <c r="VG15" s="122"/>
      <c r="VH15" s="122"/>
      <c r="VI15" s="122"/>
      <c r="VJ15" s="122"/>
      <c r="VK15" s="122"/>
      <c r="VL15" s="122"/>
      <c r="VM15" s="122"/>
      <c r="VN15" s="122"/>
      <c r="VO15" s="122"/>
      <c r="VP15" s="122"/>
      <c r="VQ15" s="122"/>
      <c r="VR15" s="122"/>
      <c r="VS15" s="122"/>
      <c r="VT15" s="122"/>
      <c r="VU15" s="122"/>
      <c r="VV15" s="122"/>
      <c r="VW15" s="122"/>
      <c r="VX15" s="122"/>
      <c r="VY15" s="122"/>
      <c r="VZ15" s="122"/>
      <c r="WA15" s="122"/>
      <c r="WB15" s="122"/>
      <c r="WC15" s="122"/>
      <c r="WD15" s="122"/>
      <c r="WE15" s="122"/>
      <c r="WF15" s="122"/>
      <c r="WG15" s="122"/>
      <c r="WH15" s="122"/>
      <c r="WI15" s="122"/>
      <c r="WJ15" s="122"/>
      <c r="WK15" s="122"/>
      <c r="WL15" s="122"/>
      <c r="WM15" s="122"/>
      <c r="WN15" s="122"/>
      <c r="WO15" s="122"/>
      <c r="WP15" s="122"/>
      <c r="WQ15" s="122"/>
      <c r="WR15" s="122"/>
      <c r="WS15" s="122"/>
      <c r="WT15" s="122"/>
      <c r="WU15" s="122"/>
      <c r="WV15" s="122"/>
      <c r="WW15" s="122"/>
      <c r="WX15" s="122"/>
      <c r="WY15" s="122"/>
      <c r="WZ15" s="122"/>
      <c r="XA15" s="122"/>
      <c r="XB15" s="122"/>
      <c r="XC15" s="122"/>
      <c r="XD15" s="122"/>
      <c r="XE15" s="122"/>
      <c r="XF15" s="122"/>
      <c r="XG15" s="122"/>
      <c r="XH15" s="122"/>
      <c r="XI15" s="122"/>
      <c r="XJ15" s="122"/>
      <c r="XK15" s="122"/>
      <c r="XL15" s="122"/>
      <c r="XM15" s="122"/>
      <c r="XN15" s="122"/>
      <c r="XO15" s="122"/>
      <c r="XP15" s="122"/>
      <c r="XQ15" s="122"/>
      <c r="XR15" s="122"/>
      <c r="XS15" s="122"/>
      <c r="XT15" s="122"/>
      <c r="XU15" s="122"/>
      <c r="XV15" s="122"/>
      <c r="XW15" s="122"/>
      <c r="XX15" s="122"/>
      <c r="XY15" s="122"/>
      <c r="XZ15" s="122"/>
      <c r="YA15" s="122"/>
      <c r="YB15" s="122"/>
      <c r="YC15" s="122"/>
      <c r="YD15" s="122"/>
      <c r="YE15" s="122"/>
      <c r="YF15" s="122"/>
      <c r="YG15" s="122"/>
      <c r="YH15" s="122"/>
      <c r="YI15" s="122"/>
      <c r="YJ15" s="122"/>
      <c r="YK15" s="122"/>
      <c r="YL15" s="122"/>
      <c r="YM15" s="122"/>
      <c r="YN15" s="122"/>
      <c r="YO15" s="122"/>
      <c r="YP15" s="122"/>
      <c r="YQ15" s="122"/>
      <c r="YR15" s="122"/>
      <c r="YS15" s="122"/>
      <c r="YT15" s="122"/>
      <c r="YU15" s="122"/>
      <c r="YV15" s="122"/>
      <c r="YW15" s="122"/>
      <c r="YX15" s="122"/>
      <c r="YY15" s="122"/>
      <c r="YZ15" s="122"/>
      <c r="ZA15" s="122"/>
      <c r="ZB15" s="122"/>
      <c r="ZC15" s="122"/>
      <c r="ZD15" s="122"/>
      <c r="ZE15" s="122"/>
      <c r="ZF15" s="122"/>
      <c r="ZG15" s="122"/>
      <c r="ZH15" s="122"/>
      <c r="ZI15" s="122"/>
      <c r="ZJ15" s="122"/>
      <c r="ZK15" s="122"/>
      <c r="ZL15" s="122"/>
      <c r="ZM15" s="122"/>
      <c r="ZN15" s="122"/>
      <c r="ZO15" s="122"/>
      <c r="ZP15" s="122"/>
      <c r="ZQ15" s="122"/>
      <c r="ZR15" s="122"/>
      <c r="ZS15" s="122"/>
      <c r="ZT15" s="122"/>
      <c r="ZU15" s="122"/>
      <c r="ZV15" s="122"/>
      <c r="ZW15" s="122"/>
      <c r="ZX15" s="122"/>
      <c r="ZY15" s="122"/>
      <c r="ZZ15" s="122"/>
      <c r="AAA15" s="122"/>
      <c r="AAB15" s="122"/>
      <c r="AAC15" s="122"/>
      <c r="AAD15" s="122"/>
      <c r="AAE15" s="122"/>
      <c r="AAF15" s="122"/>
      <c r="AAG15" s="122"/>
      <c r="AAH15" s="122"/>
      <c r="AAI15" s="122"/>
      <c r="AAJ15" s="122"/>
      <c r="AAK15" s="122"/>
      <c r="AAL15" s="122"/>
      <c r="AAM15" s="122"/>
      <c r="AAN15" s="122"/>
      <c r="AAO15" s="122"/>
      <c r="AAP15" s="122"/>
      <c r="AAQ15" s="122"/>
      <c r="AAR15" s="122"/>
      <c r="AAS15" s="122"/>
      <c r="AAT15" s="122"/>
      <c r="AAU15" s="122"/>
      <c r="AAV15" s="122"/>
      <c r="AAW15" s="122"/>
      <c r="AAX15" s="122"/>
      <c r="AAY15" s="122"/>
      <c r="AAZ15" s="122"/>
      <c r="ABA15" s="122"/>
      <c r="ABB15" s="122"/>
      <c r="ABC15" s="122"/>
      <c r="ABD15" s="122"/>
      <c r="ABE15" s="122"/>
      <c r="ABF15" s="122"/>
      <c r="ABG15" s="122"/>
      <c r="ABH15" s="122"/>
      <c r="ABI15" s="122"/>
      <c r="ABJ15" s="122"/>
      <c r="ABK15" s="122"/>
      <c r="ABL15" s="122"/>
      <c r="ABM15" s="122"/>
      <c r="ABN15" s="122"/>
      <c r="ABO15" s="122"/>
      <c r="ABP15" s="122"/>
      <c r="ABQ15" s="122"/>
      <c r="ABR15" s="122"/>
      <c r="ABS15" s="122"/>
      <c r="ABT15" s="122"/>
      <c r="ABU15" s="122"/>
      <c r="ABV15" s="122"/>
      <c r="ABW15" s="122"/>
      <c r="ABX15" s="122"/>
      <c r="ABY15" s="122"/>
      <c r="ABZ15" s="122"/>
      <c r="ACA15" s="122"/>
      <c r="ACB15" s="122"/>
      <c r="ACC15" s="122"/>
      <c r="ACD15" s="122"/>
      <c r="ACE15" s="122"/>
      <c r="ACF15" s="122"/>
      <c r="ACG15" s="122"/>
      <c r="ACH15" s="122"/>
      <c r="ACI15" s="122"/>
      <c r="ACJ15" s="122"/>
      <c r="ACK15" s="122"/>
      <c r="ACL15" s="122"/>
      <c r="ACM15" s="122"/>
      <c r="ACN15" s="122"/>
      <c r="ACO15" s="122"/>
      <c r="ACP15" s="122"/>
      <c r="ACQ15" s="122"/>
      <c r="ACR15" s="122"/>
      <c r="ACS15" s="122"/>
      <c r="ACT15" s="122"/>
      <c r="ACU15" s="122"/>
      <c r="ACV15" s="122"/>
      <c r="ACW15" s="122"/>
      <c r="ACX15" s="122"/>
      <c r="ACY15" s="122"/>
      <c r="ACZ15" s="122"/>
      <c r="ADA15" s="122"/>
      <c r="ADB15" s="122"/>
      <c r="ADC15" s="122"/>
      <c r="ADD15" s="122"/>
      <c r="ADE15" s="122"/>
      <c r="ADF15" s="122"/>
      <c r="ADG15" s="122"/>
      <c r="ADH15" s="122"/>
      <c r="ADI15" s="122"/>
      <c r="ADJ15" s="122"/>
      <c r="ADK15" s="122"/>
      <c r="ADL15" s="122"/>
      <c r="ADM15" s="122"/>
      <c r="ADN15" s="122"/>
      <c r="ADO15" s="122"/>
      <c r="ADP15" s="122"/>
      <c r="ADQ15" s="122"/>
      <c r="ADR15" s="122"/>
      <c r="ADS15" s="122"/>
      <c r="ADT15" s="122"/>
      <c r="ADU15" s="122"/>
      <c r="ADV15" s="122"/>
      <c r="ADW15" s="122"/>
      <c r="ADX15" s="122"/>
      <c r="ADY15" s="122"/>
      <c r="ADZ15" s="122"/>
      <c r="AEA15" s="122"/>
      <c r="AEB15" s="122"/>
      <c r="AEC15" s="122"/>
      <c r="AED15" s="122"/>
      <c r="AEE15" s="122"/>
      <c r="AEF15" s="122"/>
      <c r="AEG15" s="122"/>
      <c r="AEH15" s="122"/>
      <c r="AEI15" s="122"/>
      <c r="AEJ15" s="122"/>
      <c r="AEK15" s="122"/>
      <c r="AEL15" s="122"/>
      <c r="AEM15" s="122"/>
      <c r="AEN15" s="122"/>
      <c r="AEO15" s="122"/>
      <c r="AEP15" s="122"/>
      <c r="AEQ15" s="122"/>
      <c r="AER15" s="122"/>
      <c r="AES15" s="122"/>
      <c r="AET15" s="122"/>
      <c r="AEU15" s="122"/>
      <c r="AEV15" s="122"/>
      <c r="AEW15" s="122"/>
      <c r="AEX15" s="122"/>
      <c r="AEY15" s="122"/>
      <c r="AEZ15" s="122"/>
      <c r="AFA15" s="122"/>
      <c r="AFB15" s="122"/>
      <c r="AFC15" s="122"/>
      <c r="AFD15" s="122"/>
      <c r="AFE15" s="122"/>
      <c r="AFF15" s="122"/>
      <c r="AFG15" s="122"/>
      <c r="AFH15" s="122"/>
      <c r="AFI15" s="122"/>
      <c r="AFJ15" s="122"/>
      <c r="AFK15" s="122"/>
      <c r="AFL15" s="122"/>
      <c r="AFM15" s="122"/>
      <c r="AFN15" s="122"/>
      <c r="AFO15" s="122"/>
      <c r="AFP15" s="122"/>
      <c r="AFQ15" s="122"/>
      <c r="AFR15" s="122"/>
      <c r="AFS15" s="122"/>
      <c r="AFT15" s="122"/>
      <c r="AFU15" s="122"/>
      <c r="AFV15" s="122"/>
      <c r="AFW15" s="122"/>
      <c r="AFX15" s="122"/>
      <c r="AFY15" s="122"/>
      <c r="AFZ15" s="122"/>
      <c r="AGA15" s="122"/>
      <c r="AGB15" s="122"/>
      <c r="AGC15" s="122"/>
      <c r="AGD15" s="122"/>
      <c r="AGE15" s="122"/>
      <c r="AGF15" s="122"/>
      <c r="AGG15" s="122"/>
      <c r="AGH15" s="122"/>
      <c r="AGI15" s="122"/>
      <c r="AGJ15" s="122"/>
      <c r="AGK15" s="122"/>
      <c r="AGL15" s="122"/>
      <c r="AGM15" s="122"/>
      <c r="AGN15" s="122"/>
      <c r="AGO15" s="122"/>
      <c r="AGP15" s="122"/>
      <c r="AGQ15" s="122"/>
      <c r="AGR15" s="122"/>
      <c r="AGS15" s="122"/>
      <c r="AGT15" s="122"/>
      <c r="AGU15" s="122"/>
      <c r="AGV15" s="122"/>
      <c r="AGW15" s="122"/>
      <c r="AGX15" s="122"/>
      <c r="AGY15" s="122"/>
      <c r="AGZ15" s="122"/>
      <c r="AHA15" s="122"/>
      <c r="AHB15" s="122"/>
      <c r="AHC15" s="122"/>
      <c r="AHD15" s="122"/>
      <c r="AHE15" s="122"/>
      <c r="AHF15" s="122"/>
      <c r="AHG15" s="122"/>
      <c r="AHH15" s="122"/>
      <c r="AHI15" s="122"/>
      <c r="AHJ15" s="122"/>
      <c r="AHK15" s="122"/>
      <c r="AHL15" s="122"/>
      <c r="AHM15" s="122"/>
      <c r="AHN15" s="122"/>
      <c r="AHO15" s="122"/>
      <c r="AHP15" s="122"/>
      <c r="AHQ15" s="122"/>
      <c r="AHR15" s="122"/>
      <c r="AHS15" s="122"/>
      <c r="AHT15" s="122"/>
      <c r="AHU15" s="122"/>
      <c r="AHV15" s="122"/>
      <c r="AHW15" s="122"/>
      <c r="AHX15" s="122"/>
      <c r="AHY15" s="122"/>
      <c r="AHZ15" s="122"/>
      <c r="AIA15" s="122"/>
      <c r="AIB15" s="122"/>
      <c r="AIC15" s="122"/>
      <c r="AID15" s="122"/>
      <c r="AIE15" s="122"/>
      <c r="AIF15" s="122"/>
      <c r="AIG15" s="122"/>
      <c r="AIH15" s="122"/>
      <c r="AII15" s="122"/>
      <c r="AIJ15" s="122"/>
      <c r="AIK15" s="122"/>
      <c r="AIL15" s="122"/>
      <c r="AIM15" s="122"/>
      <c r="AIN15" s="122"/>
      <c r="AIO15" s="122"/>
      <c r="AIP15" s="122"/>
      <c r="AIQ15" s="122"/>
      <c r="AIR15" s="122"/>
      <c r="AIS15" s="122"/>
      <c r="AIT15" s="122"/>
      <c r="AIU15" s="122"/>
      <c r="AIV15" s="122"/>
      <c r="AIW15" s="122"/>
      <c r="AIX15" s="122"/>
      <c r="AIY15" s="122"/>
      <c r="AIZ15" s="122"/>
      <c r="AJA15" s="122"/>
      <c r="AJB15" s="122"/>
      <c r="AJC15" s="122"/>
      <c r="AJD15" s="122"/>
      <c r="AJE15" s="122"/>
      <c r="AJF15" s="122"/>
      <c r="AJG15" s="122"/>
      <c r="AJH15" s="122"/>
      <c r="AJI15" s="122"/>
      <c r="AJJ15" s="122"/>
      <c r="AJK15" s="122"/>
      <c r="AJL15" s="122"/>
      <c r="AJM15" s="122"/>
      <c r="AJN15" s="122"/>
      <c r="AJO15" s="122"/>
      <c r="AJP15" s="122"/>
      <c r="AJQ15" s="122"/>
      <c r="AJR15" s="122"/>
      <c r="AJS15" s="122"/>
      <c r="AJT15" s="122"/>
      <c r="AJU15" s="122"/>
      <c r="AJV15" s="122"/>
      <c r="AJW15" s="122"/>
      <c r="AJX15" s="122"/>
      <c r="AJY15" s="122"/>
      <c r="AJZ15" s="122"/>
      <c r="AKA15" s="122"/>
      <c r="AKB15" s="122"/>
      <c r="AKC15" s="122"/>
      <c r="AKD15" s="122"/>
      <c r="AKE15" s="122"/>
      <c r="AKF15" s="122"/>
      <c r="AKG15" s="122"/>
      <c r="AKH15" s="122"/>
      <c r="AKI15" s="122"/>
      <c r="AKJ15" s="122"/>
      <c r="AKK15" s="122"/>
      <c r="AKL15" s="122"/>
      <c r="AKM15" s="122"/>
      <c r="AKN15" s="122"/>
      <c r="AKO15" s="122"/>
      <c r="AKP15" s="122"/>
      <c r="AKQ15" s="122"/>
      <c r="AKR15" s="122"/>
      <c r="AKS15" s="122"/>
      <c r="AKT15" s="122"/>
      <c r="AKU15" s="122"/>
      <c r="AKV15" s="122"/>
      <c r="AKW15" s="122"/>
      <c r="AKX15" s="122"/>
      <c r="AKY15" s="122"/>
      <c r="AKZ15" s="122"/>
      <c r="ALA15" s="122"/>
      <c r="ALB15" s="122"/>
      <c r="ALC15" s="122"/>
      <c r="ALD15" s="122"/>
      <c r="ALE15" s="122"/>
      <c r="ALF15" s="122"/>
      <c r="ALG15" s="122"/>
      <c r="ALH15" s="122"/>
      <c r="ALI15" s="122"/>
      <c r="ALJ15" s="122"/>
      <c r="ALK15" s="122"/>
      <c r="ALL15" s="122"/>
      <c r="ALM15" s="122"/>
      <c r="ALN15" s="122"/>
      <c r="ALO15" s="122"/>
      <c r="ALP15" s="122"/>
      <c r="ALQ15" s="122"/>
      <c r="ALR15" s="122"/>
      <c r="ALS15" s="122"/>
      <c r="ALT15" s="122"/>
      <c r="ALU15" s="122"/>
      <c r="ALV15" s="122"/>
      <c r="ALW15" s="122"/>
      <c r="ALX15" s="122"/>
      <c r="ALY15" s="122"/>
      <c r="ALZ15" s="122"/>
      <c r="AMA15" s="122"/>
      <c r="AMB15" s="122"/>
      <c r="AMC15" s="122"/>
      <c r="AMD15" s="122"/>
      <c r="AME15" s="122"/>
      <c r="AMF15" s="122"/>
      <c r="AMG15" s="122"/>
      <c r="AMH15" s="122"/>
      <c r="AMI15" s="122"/>
    </row>
    <row r="16" spans="1:1023">
      <c r="A16" s="15"/>
      <c r="B16" s="47" t="s">
        <v>114</v>
      </c>
      <c r="C16" s="16"/>
      <c r="D16" s="16">
        <v>20</v>
      </c>
      <c r="E16" s="16"/>
      <c r="F16" s="16"/>
      <c r="G16" s="16">
        <v>10</v>
      </c>
      <c r="H16" s="133">
        <f t="shared" ref="H16:H17" si="5">1/4</f>
        <v>0.25</v>
      </c>
      <c r="I16" s="109"/>
      <c r="J16" s="15">
        <v>2</v>
      </c>
      <c r="K16" s="15" t="s">
        <v>22</v>
      </c>
      <c r="L16" s="17"/>
      <c r="M16" s="17" t="s">
        <v>23</v>
      </c>
      <c r="N16" s="46" t="s">
        <v>112</v>
      </c>
      <c r="O16" s="17"/>
      <c r="P16" s="17" t="s">
        <v>79</v>
      </c>
    </row>
    <row r="17" spans="1:17">
      <c r="A17" s="15" t="s">
        <v>20</v>
      </c>
      <c r="B17" s="47" t="s">
        <v>115</v>
      </c>
      <c r="C17" s="16"/>
      <c r="D17" s="16">
        <v>16</v>
      </c>
      <c r="E17" s="16"/>
      <c r="F17" s="16"/>
      <c r="G17" s="16">
        <v>8</v>
      </c>
      <c r="H17" s="133">
        <f t="shared" si="5"/>
        <v>0.25</v>
      </c>
      <c r="I17" s="15"/>
      <c r="J17" s="15">
        <v>3</v>
      </c>
      <c r="K17" s="15" t="s">
        <v>22</v>
      </c>
      <c r="L17" s="17"/>
      <c r="M17" s="17" t="s">
        <v>23</v>
      </c>
      <c r="N17" s="46" t="s">
        <v>112</v>
      </c>
      <c r="O17" s="17"/>
      <c r="P17" s="17" t="s">
        <v>79</v>
      </c>
    </row>
    <row r="18" spans="1:17">
      <c r="A18" s="12" t="s">
        <v>17</v>
      </c>
      <c r="B18" s="12" t="s">
        <v>117</v>
      </c>
      <c r="C18" s="24">
        <f>SUM(D18:F18)</f>
        <v>2</v>
      </c>
      <c r="D18" s="24">
        <f>SUM(D19:D21)-D21</f>
        <v>0</v>
      </c>
      <c r="E18" s="24">
        <f t="shared" ref="E18:G18" si="6">SUM(E19:E21)-E21</f>
        <v>2</v>
      </c>
      <c r="F18" s="24">
        <f t="shared" si="6"/>
        <v>0</v>
      </c>
      <c r="G18" s="24">
        <f t="shared" si="6"/>
        <v>0</v>
      </c>
      <c r="H18" s="12"/>
      <c r="I18" s="145">
        <v>13</v>
      </c>
      <c r="J18" s="18"/>
      <c r="K18" s="18"/>
      <c r="L18" s="13"/>
      <c r="M18" s="14" t="s">
        <v>19</v>
      </c>
      <c r="N18" s="14"/>
      <c r="O18" s="14"/>
      <c r="P18" s="14"/>
      <c r="Q18" s="1">
        <f>IF(ISBLANK(A18),0,1)</f>
        <v>1</v>
      </c>
    </row>
    <row r="19" spans="1:17" ht="15.75">
      <c r="A19" s="133" t="s">
        <v>20</v>
      </c>
      <c r="B19" s="140" t="s">
        <v>118</v>
      </c>
      <c r="C19" s="131"/>
      <c r="D19" s="141"/>
      <c r="E19" s="124">
        <v>2</v>
      </c>
      <c r="F19" s="16"/>
      <c r="G19" s="16"/>
      <c r="H19" s="133"/>
      <c r="I19" s="15"/>
      <c r="J19" s="133">
        <v>1</v>
      </c>
      <c r="K19" s="133" t="s">
        <v>40</v>
      </c>
      <c r="L19" s="17"/>
      <c r="M19" s="17" t="s">
        <v>23</v>
      </c>
      <c r="N19" s="46" t="s">
        <v>112</v>
      </c>
      <c r="O19" s="17">
        <v>63</v>
      </c>
      <c r="P19" s="17" t="s">
        <v>79</v>
      </c>
    </row>
    <row r="20" spans="1:17">
      <c r="A20" s="21"/>
      <c r="B20" s="22"/>
      <c r="C20" s="21"/>
      <c r="D20" s="21"/>
      <c r="E20" s="21"/>
      <c r="F20" s="21"/>
      <c r="G20" s="21"/>
      <c r="H20" s="21"/>
      <c r="I20" s="21"/>
      <c r="J20" s="21"/>
    </row>
    <row r="21" spans="1:17" ht="23.25">
      <c r="A21" s="58" t="s">
        <v>41</v>
      </c>
      <c r="B21" s="23"/>
      <c r="C21" s="23"/>
      <c r="D21" s="23"/>
      <c r="E21" s="23"/>
      <c r="F21" s="23"/>
      <c r="G21" s="23"/>
      <c r="H21" s="23"/>
      <c r="I21" s="23"/>
      <c r="J21" s="96"/>
      <c r="K21" s="23"/>
    </row>
    <row r="22" spans="1:17" ht="15.7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7" ht="15.75">
      <c r="A23" s="111" t="s">
        <v>119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</row>
    <row r="24" spans="1:17" ht="21">
      <c r="A24" s="82"/>
      <c r="B24" s="83"/>
      <c r="C24" s="83"/>
      <c r="D24" s="83"/>
      <c r="E24" s="83"/>
      <c r="F24" s="83"/>
      <c r="G24" s="83"/>
      <c r="H24" s="97"/>
      <c r="I24" s="83"/>
      <c r="J24" s="83"/>
      <c r="K24" s="83"/>
    </row>
    <row r="25" spans="1:17" ht="15.75">
      <c r="A25" s="58" t="s">
        <v>43</v>
      </c>
      <c r="B25" s="58"/>
      <c r="C25" s="23"/>
      <c r="D25" s="23"/>
      <c r="E25" s="23"/>
      <c r="F25" s="23"/>
      <c r="G25" s="23"/>
      <c r="H25" s="23"/>
      <c r="I25" s="23"/>
      <c r="J25" s="23"/>
      <c r="K25" s="23"/>
    </row>
    <row r="26" spans="1:17" ht="15.75">
      <c r="A26" s="58" t="s">
        <v>44</v>
      </c>
      <c r="B26" s="58"/>
      <c r="C26" s="23"/>
      <c r="D26" s="23"/>
      <c r="E26" s="23"/>
      <c r="F26" s="23"/>
      <c r="G26" s="23"/>
      <c r="H26" s="23"/>
      <c r="I26" s="23"/>
      <c r="J26" s="23"/>
      <c r="K26" s="23"/>
    </row>
  </sheetData>
  <mergeCells count="1">
    <mergeCell ref="A23:K23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C136-A1F8-2D46-8900-B136D5B28F47}">
  <sheetPr>
    <tabColor rgb="FFFF0000"/>
  </sheetPr>
  <dimension ref="A1:AMH18"/>
  <sheetViews>
    <sheetView zoomScale="40" zoomScaleNormal="40" workbookViewId="0">
      <pane ySplit="2" topLeftCell="A3" activePane="bottomLeft" state="frozen"/>
      <selection pane="bottomLeft" activeCell="K10" activeCellId="1" sqref="J10 K10"/>
    </sheetView>
  </sheetViews>
  <sheetFormatPr baseColWidth="10" defaultColWidth="8.85546875" defaultRowHeight="15.75"/>
  <cols>
    <col min="1" max="1" width="31.28515625" style="23" customWidth="1"/>
    <col min="2" max="2" width="45.140625" style="23" customWidth="1"/>
    <col min="3" max="3" width="18.42578125" style="23" customWidth="1"/>
    <col min="4" max="4" width="16.42578125" style="23" customWidth="1"/>
    <col min="5" max="5" width="8.42578125" style="23" customWidth="1"/>
    <col min="6" max="6" width="7.140625" style="23" customWidth="1"/>
    <col min="7" max="7" width="9.140625" style="23" customWidth="1"/>
    <col min="8" max="8" width="14.85546875" style="23" customWidth="1"/>
    <col min="9" max="9" width="8.140625" style="23" customWidth="1"/>
    <col min="10" max="10" width="32.140625" style="23" customWidth="1"/>
    <col min="11" max="11" width="30.28515625" style="23" customWidth="1"/>
    <col min="12" max="12" width="29.140625" style="23" customWidth="1"/>
    <col min="13" max="13" width="21.7109375" style="23" customWidth="1"/>
    <col min="14" max="14" width="33.7109375" style="23" customWidth="1"/>
    <col min="15" max="15" width="31.42578125" style="23" customWidth="1"/>
    <col min="16" max="1022" width="8.85546875" style="23"/>
  </cols>
  <sheetData>
    <row r="1" spans="1:16" ht="47.25">
      <c r="A1" s="80" t="s">
        <v>0</v>
      </c>
      <c r="B1" s="80" t="s">
        <v>1</v>
      </c>
      <c r="C1" s="81" t="s">
        <v>2</v>
      </c>
      <c r="D1" s="81" t="s">
        <v>3</v>
      </c>
      <c r="E1" s="81" t="s">
        <v>4</v>
      </c>
      <c r="F1" s="81" t="s">
        <v>5</v>
      </c>
      <c r="G1" s="81" t="s">
        <v>6</v>
      </c>
      <c r="H1" s="80" t="s">
        <v>7</v>
      </c>
      <c r="I1" s="80" t="s">
        <v>8</v>
      </c>
      <c r="J1" s="6" t="s">
        <v>9</v>
      </c>
      <c r="K1" s="6" t="s">
        <v>10</v>
      </c>
      <c r="L1" s="27" t="s">
        <v>120</v>
      </c>
      <c r="M1" s="27" t="s">
        <v>12</v>
      </c>
      <c r="N1" s="28" t="s">
        <v>98</v>
      </c>
      <c r="O1" s="7" t="s">
        <v>14</v>
      </c>
    </row>
    <row r="2" spans="1:16" s="23" customFormat="1" ht="96" customHeight="1">
      <c r="A2" s="30" t="str">
        <f ca="1">RIGHT(CELL("filename",A$1),LEN(CELL("filename",A$1))-SEARCH("]",CELL("filename",A$1),1))</f>
        <v>MCC S9 R&amp;T_FIA&amp;FC</v>
      </c>
      <c r="B2" s="70" t="s">
        <v>121</v>
      </c>
      <c r="C2" s="30">
        <f>SUM(D2:F2)</f>
        <v>200</v>
      </c>
      <c r="D2" s="30">
        <f>SUMPRODUCT(D3:D229,$P3:$P229)</f>
        <v>198</v>
      </c>
      <c r="E2" s="30">
        <f>SUMPRODUCT(E3:E229,$P3:$P229)</f>
        <v>2</v>
      </c>
      <c r="F2" s="30">
        <f>SUMPRODUCT(F3:F229,$P3:$P229)</f>
        <v>0</v>
      </c>
      <c r="G2" s="30">
        <f>SUMPRODUCT(G3:G229,$P3:$P229)</f>
        <v>180</v>
      </c>
      <c r="H2" s="30"/>
      <c r="I2" s="30">
        <f>SUMPRODUCT(I3:I229,$P3:$P229)</f>
        <v>30</v>
      </c>
      <c r="J2" s="30"/>
      <c r="K2" s="30"/>
      <c r="L2" s="69"/>
      <c r="M2" s="69"/>
      <c r="N2" s="69"/>
      <c r="O2" s="9"/>
    </row>
    <row r="3" spans="1:16">
      <c r="A3" s="63" t="s">
        <v>17</v>
      </c>
      <c r="B3" s="63" t="s">
        <v>85</v>
      </c>
      <c r="C3" s="76">
        <f>SUM(D3:F3)</f>
        <v>88</v>
      </c>
      <c r="D3" s="76">
        <f>SUM(D4:D6)-D6</f>
        <v>88</v>
      </c>
      <c r="E3" s="76">
        <f t="shared" ref="E3:G3" si="0">SUM(E4:E6)-E6</f>
        <v>0</v>
      </c>
      <c r="F3" s="76">
        <f t="shared" si="0"/>
        <v>0</v>
      </c>
      <c r="G3" s="76">
        <f t="shared" si="0"/>
        <v>80</v>
      </c>
      <c r="H3" s="63"/>
      <c r="I3" s="63">
        <v>7</v>
      </c>
      <c r="J3" s="35"/>
      <c r="K3" s="35"/>
      <c r="L3" s="35"/>
      <c r="M3" s="36" t="s">
        <v>19</v>
      </c>
      <c r="N3" s="36"/>
      <c r="O3" s="14"/>
      <c r="P3" s="23">
        <f>IF(ISBLANK(A3),0,1)</f>
        <v>1</v>
      </c>
    </row>
    <row r="4" spans="1:16">
      <c r="A4" s="37" t="s">
        <v>20</v>
      </c>
      <c r="B4" s="79" t="s">
        <v>85</v>
      </c>
      <c r="C4" s="75"/>
      <c r="D4" s="75">
        <v>54</v>
      </c>
      <c r="E4" s="75"/>
      <c r="F4" s="75"/>
      <c r="G4" s="75">
        <v>50</v>
      </c>
      <c r="H4" s="148">
        <f>4/7</f>
        <v>0.5714285714285714</v>
      </c>
      <c r="I4" s="37"/>
      <c r="J4" s="39">
        <v>3</v>
      </c>
      <c r="K4" s="39" t="s">
        <v>22</v>
      </c>
      <c r="L4" s="39"/>
      <c r="M4" s="39" t="s">
        <v>23</v>
      </c>
      <c r="N4" s="39" t="s">
        <v>122</v>
      </c>
      <c r="O4" s="17" t="s">
        <v>25</v>
      </c>
    </row>
    <row r="5" spans="1:16">
      <c r="A5" s="37" t="s">
        <v>20</v>
      </c>
      <c r="B5" s="79" t="s">
        <v>123</v>
      </c>
      <c r="C5" s="75"/>
      <c r="D5" s="75">
        <v>34</v>
      </c>
      <c r="E5" s="75"/>
      <c r="F5" s="75"/>
      <c r="G5" s="75">
        <v>30</v>
      </c>
      <c r="H5" s="148">
        <f>3/7</f>
        <v>0.42857142857142855</v>
      </c>
      <c r="I5" s="37"/>
      <c r="J5" s="39">
        <v>3</v>
      </c>
      <c r="K5" s="39" t="s">
        <v>22</v>
      </c>
      <c r="L5" s="39"/>
      <c r="M5" s="39" t="s">
        <v>23</v>
      </c>
      <c r="N5" s="39" t="s">
        <v>122</v>
      </c>
      <c r="O5" s="17" t="s">
        <v>25</v>
      </c>
    </row>
    <row r="6" spans="1:16">
      <c r="A6" s="63" t="s">
        <v>17</v>
      </c>
      <c r="B6" s="63" t="s">
        <v>124</v>
      </c>
      <c r="C6" s="76">
        <f>SUM(D6:F6)</f>
        <v>110</v>
      </c>
      <c r="D6" s="76">
        <f>SUM(D7:D9)-D9</f>
        <v>110</v>
      </c>
      <c r="E6" s="76">
        <f t="shared" ref="E6:G6" si="1">SUM(E7:E9)-E9</f>
        <v>0</v>
      </c>
      <c r="F6" s="76">
        <f t="shared" si="1"/>
        <v>0</v>
      </c>
      <c r="G6" s="76">
        <f t="shared" si="1"/>
        <v>100</v>
      </c>
      <c r="H6" s="63"/>
      <c r="I6" s="63">
        <v>8</v>
      </c>
      <c r="J6" s="41"/>
      <c r="K6" s="41"/>
      <c r="L6" s="35"/>
      <c r="M6" s="36" t="s">
        <v>19</v>
      </c>
      <c r="N6" s="36"/>
      <c r="O6" s="35"/>
      <c r="P6" s="23">
        <f>IF(ISBLANK(A6),0,1)</f>
        <v>1</v>
      </c>
    </row>
    <row r="7" spans="1:16">
      <c r="A7" s="42" t="s">
        <v>20</v>
      </c>
      <c r="B7" s="37" t="s">
        <v>125</v>
      </c>
      <c r="C7" s="75"/>
      <c r="D7" s="75">
        <v>54</v>
      </c>
      <c r="E7" s="75"/>
      <c r="F7" s="75"/>
      <c r="G7" s="75">
        <v>50</v>
      </c>
      <c r="H7" s="42">
        <f>4/8</f>
        <v>0.5</v>
      </c>
      <c r="I7" s="42"/>
      <c r="J7" s="39">
        <v>3</v>
      </c>
      <c r="K7" s="39" t="s">
        <v>22</v>
      </c>
      <c r="L7" s="39"/>
      <c r="M7" s="39" t="s">
        <v>23</v>
      </c>
      <c r="N7" s="39" t="s">
        <v>122</v>
      </c>
      <c r="O7" s="17" t="s">
        <v>25</v>
      </c>
    </row>
    <row r="8" spans="1:16">
      <c r="A8" s="42" t="s">
        <v>20</v>
      </c>
      <c r="B8" s="37" t="s">
        <v>126</v>
      </c>
      <c r="C8" s="78"/>
      <c r="D8" s="78">
        <v>56</v>
      </c>
      <c r="E8" s="78"/>
      <c r="F8" s="78"/>
      <c r="G8" s="78">
        <v>50</v>
      </c>
      <c r="H8" s="42">
        <f>4/8</f>
        <v>0.5</v>
      </c>
      <c r="I8" s="42"/>
      <c r="J8" s="39">
        <v>3</v>
      </c>
      <c r="K8" s="39" t="s">
        <v>22</v>
      </c>
      <c r="L8" s="39"/>
      <c r="M8" s="39" t="s">
        <v>23</v>
      </c>
      <c r="N8" s="39" t="s">
        <v>122</v>
      </c>
      <c r="O8" s="17" t="s">
        <v>25</v>
      </c>
    </row>
    <row r="9" spans="1:16">
      <c r="A9" s="63" t="s">
        <v>17</v>
      </c>
      <c r="B9" s="146" t="s">
        <v>127</v>
      </c>
      <c r="C9" s="76">
        <f>SUM(D9:F9)</f>
        <v>2</v>
      </c>
      <c r="D9" s="76">
        <f>SUM(D10:D10)</f>
        <v>0</v>
      </c>
      <c r="E9" s="76">
        <f t="shared" ref="E9:G9" si="2">SUM(E10:E10)</f>
        <v>2</v>
      </c>
      <c r="F9" s="76">
        <f t="shared" si="2"/>
        <v>0</v>
      </c>
      <c r="G9" s="76">
        <f t="shared" si="2"/>
        <v>0</v>
      </c>
      <c r="H9" s="63"/>
      <c r="I9" s="63">
        <v>15</v>
      </c>
      <c r="J9" s="41"/>
      <c r="K9" s="41"/>
      <c r="L9" s="35"/>
      <c r="M9" s="36" t="s">
        <v>19</v>
      </c>
      <c r="N9" s="36"/>
      <c r="O9" s="35"/>
      <c r="P9" s="23">
        <f>IF(ISBLANK(A9),0,1)</f>
        <v>1</v>
      </c>
    </row>
    <row r="10" spans="1:16">
      <c r="A10" s="118" t="s">
        <v>20</v>
      </c>
      <c r="B10" s="118" t="s">
        <v>128</v>
      </c>
      <c r="C10" s="61"/>
      <c r="D10" s="126"/>
      <c r="E10" s="127">
        <v>2</v>
      </c>
      <c r="F10" s="75"/>
      <c r="G10" s="75"/>
      <c r="H10" s="147"/>
      <c r="I10" s="147"/>
      <c r="J10" s="150">
        <v>1</v>
      </c>
      <c r="K10" s="150" t="s">
        <v>40</v>
      </c>
      <c r="L10" s="39"/>
      <c r="M10" s="149"/>
      <c r="N10" s="39" t="s">
        <v>129</v>
      </c>
      <c r="O10" s="17" t="s">
        <v>25</v>
      </c>
    </row>
    <row r="12" spans="1:16">
      <c r="A12" s="58" t="s">
        <v>41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</row>
    <row r="13" spans="1:16">
      <c r="A13" s="58"/>
    </row>
    <row r="14" spans="1:16">
      <c r="A14" s="59" t="s">
        <v>130</v>
      </c>
    </row>
    <row r="15" spans="1:16">
      <c r="A15" s="59"/>
    </row>
    <row r="16" spans="1:16" ht="18.75">
      <c r="A16" s="58" t="s">
        <v>43</v>
      </c>
      <c r="C16" s="94"/>
      <c r="L16" s="82"/>
    </row>
    <row r="17" spans="1:3" ht="18.75">
      <c r="A17" s="58" t="s">
        <v>44</v>
      </c>
      <c r="C17" s="95"/>
    </row>
    <row r="18" spans="1:3" ht="21">
      <c r="C18" s="97"/>
    </row>
  </sheetData>
  <phoneticPr fontId="26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DC9C176C50A84E9A8AF7C7D463447F" ma:contentTypeVersion="0" ma:contentTypeDescription="Crée un document." ma:contentTypeScope="" ma:versionID="676d61852706c908305ce294e9c17b4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d6ca9f312fcd1c0ab10337cdbdb7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A84007-5395-47B1-9F6A-E64559BA247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6EB110-26AC-4DD5-91A4-5C4BA77296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045FF-895D-40FD-B64F-280DDB049B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MCC S5_FIA</vt:lpstr>
      <vt:lpstr>MCC S5_FC</vt:lpstr>
      <vt:lpstr>MCC S6_FIA</vt:lpstr>
      <vt:lpstr>MCC S6_FC</vt:lpstr>
      <vt:lpstr>MCC S7_FIA</vt:lpstr>
      <vt:lpstr>MCC S7_FC</vt:lpstr>
      <vt:lpstr>MCC S8_FIA</vt:lpstr>
      <vt:lpstr>MCC S8_FC</vt:lpstr>
      <vt:lpstr>MCC S9 R&amp;T_FIA&amp;FC</vt:lpstr>
      <vt:lpstr>MCC S9 GL_FIA&amp;FC</vt:lpstr>
      <vt:lpstr>MCC S9 SE-MI_FIA&amp;FC</vt:lpstr>
      <vt:lpstr>MCC S10_FIA</vt:lpstr>
      <vt:lpstr>MCC S10_FC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</dc:creator>
  <cp:keywords/>
  <dc:description/>
  <cp:lastModifiedBy>user</cp:lastModifiedBy>
  <cp:revision>10</cp:revision>
  <dcterms:created xsi:type="dcterms:W3CDTF">2015-12-09T14:53:18Z</dcterms:created>
  <dcterms:modified xsi:type="dcterms:W3CDTF">2020-05-28T07:50:11Z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0x01010026DC9C176C50A84E9A8AF7C7D463447F</vt:lpwstr>
  </property>
</Properties>
</file>